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riano\Desktop\DISCO D\Archivos Subdirección DAO\Grupo de Registro de P.B.N\ARCHIVOS REPORTES E INFORMES ESTADISTICOS  RTE\Año 2016\Informe Año 2016\MOTOCICLETAS_Inf_2016\"/>
    </mc:Choice>
  </mc:AlternateContent>
  <bookViews>
    <workbookView xWindow="480" yWindow="615" windowWidth="9720" windowHeight="5475" firstSheet="1" activeTab="1"/>
  </bookViews>
  <sheets>
    <sheet name="PIN_En_DIC  2015 ConajusteAKT" sheetId="5" r:id="rId1"/>
    <sheet name="PIN presentado S.C  Marzo  2017" sheetId="10" r:id="rId2"/>
    <sheet name="ToTales" sheetId="11" r:id="rId3"/>
  </sheets>
  <externalReferences>
    <externalReference r:id="rId4"/>
  </externalReferences>
  <definedNames>
    <definedName name="_xlnm.Print_Area" localSheetId="0">'PIN_En_DIC  2015 ConajusteAKT'!$A$1:$I$175</definedName>
    <definedName name="_xlnm.Print_Titles" localSheetId="0">'PIN_En_DIC  2015 ConajusteAKT'!$1:$5</definedName>
  </definedNames>
  <calcPr calcId="152511"/>
</workbook>
</file>

<file path=xl/calcChain.xml><?xml version="1.0" encoding="utf-8"?>
<calcChain xmlns="http://schemas.openxmlformats.org/spreadsheetml/2006/main">
  <c r="B81" i="10" l="1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H173" i="5" l="1"/>
  <c r="G173" i="5"/>
  <c r="F173" i="5"/>
  <c r="E173" i="5"/>
  <c r="D173" i="5"/>
  <c r="C173" i="5"/>
  <c r="I169" i="5"/>
  <c r="I168" i="5"/>
  <c r="I167" i="5"/>
  <c r="I166" i="5"/>
  <c r="I162" i="5"/>
  <c r="H162" i="5"/>
  <c r="G162" i="5"/>
  <c r="F162" i="5"/>
  <c r="E162" i="5"/>
  <c r="D162" i="5"/>
  <c r="C162" i="5"/>
  <c r="I158" i="5"/>
  <c r="I157" i="5"/>
  <c r="I156" i="5"/>
  <c r="I155" i="5"/>
  <c r="I154" i="5"/>
  <c r="I153" i="5"/>
  <c r="I151" i="5"/>
  <c r="I150" i="5"/>
  <c r="I148" i="5"/>
  <c r="I147" i="5"/>
  <c r="I145" i="5"/>
  <c r="I144" i="5"/>
  <c r="I141" i="5"/>
  <c r="I140" i="5"/>
  <c r="I138" i="5"/>
  <c r="I137" i="5"/>
  <c r="I136" i="5"/>
  <c r="I133" i="5"/>
  <c r="H133" i="5"/>
  <c r="F133" i="5"/>
  <c r="E133" i="5"/>
  <c r="C133" i="5"/>
  <c r="I131" i="5"/>
  <c r="I125" i="5"/>
  <c r="I124" i="5"/>
  <c r="I123" i="5"/>
  <c r="I122" i="5"/>
  <c r="I121" i="5"/>
  <c r="I120" i="5"/>
  <c r="I119" i="5"/>
  <c r="H115" i="5"/>
  <c r="F115" i="5"/>
  <c r="E115" i="5"/>
  <c r="D115" i="5"/>
  <c r="C115" i="5"/>
  <c r="I113" i="5"/>
  <c r="I112" i="5"/>
  <c r="I111" i="5"/>
  <c r="I110" i="5"/>
  <c r="I109" i="5"/>
  <c r="I108" i="5"/>
  <c r="I107" i="5"/>
  <c r="I106" i="5"/>
  <c r="I105" i="5"/>
  <c r="I104" i="5"/>
  <c r="I102" i="5"/>
  <c r="I101" i="5"/>
  <c r="I99" i="5"/>
  <c r="I98" i="5"/>
  <c r="I93" i="5"/>
  <c r="I92" i="5"/>
  <c r="I91" i="5"/>
  <c r="I90" i="5"/>
  <c r="I89" i="5"/>
  <c r="I88" i="5"/>
  <c r="I87" i="5"/>
  <c r="I86" i="5"/>
  <c r="I85" i="5"/>
  <c r="I84" i="5"/>
  <c r="I83" i="5"/>
  <c r="I81" i="5"/>
  <c r="I80" i="5"/>
  <c r="I79" i="5"/>
  <c r="A79" i="5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I78" i="5"/>
  <c r="H75" i="5"/>
  <c r="I75" i="5" s="1"/>
  <c r="G75" i="5"/>
  <c r="F75" i="5"/>
  <c r="E75" i="5"/>
  <c r="D75" i="5"/>
  <c r="C75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H52" i="5"/>
  <c r="I52" i="5" s="1"/>
  <c r="F52" i="5"/>
  <c r="E52" i="5"/>
  <c r="C52" i="5"/>
  <c r="I49" i="5"/>
  <c r="I48" i="5"/>
  <c r="I45" i="5"/>
  <c r="I44" i="5"/>
  <c r="I43" i="5"/>
  <c r="I42" i="5"/>
  <c r="I41" i="5"/>
  <c r="I40" i="5"/>
  <c r="I39" i="5"/>
  <c r="I38" i="5"/>
  <c r="I37" i="5"/>
  <c r="I36" i="5"/>
  <c r="I35" i="5"/>
  <c r="I33" i="5"/>
  <c r="I32" i="5"/>
  <c r="I31" i="5"/>
  <c r="I29" i="5"/>
  <c r="H26" i="5"/>
  <c r="G26" i="5"/>
  <c r="G178" i="5" s="1"/>
  <c r="F26" i="5"/>
  <c r="E26" i="5"/>
  <c r="D26" i="5"/>
  <c r="C26" i="5"/>
  <c r="I23" i="5"/>
  <c r="I22" i="5"/>
  <c r="I21" i="5"/>
  <c r="I19" i="5"/>
  <c r="I17" i="5"/>
  <c r="I16" i="5"/>
  <c r="I14" i="5"/>
  <c r="I13" i="5"/>
  <c r="I12" i="5"/>
  <c r="I11" i="5"/>
  <c r="I10" i="5"/>
  <c r="I9" i="5"/>
  <c r="I8" i="5"/>
  <c r="I7" i="5"/>
  <c r="F178" i="5" l="1"/>
  <c r="C178" i="5"/>
  <c r="I26" i="5"/>
  <c r="E178" i="5"/>
  <c r="I115" i="5"/>
  <c r="D178" i="5"/>
  <c r="I173" i="5"/>
  <c r="H178" i="5"/>
  <c r="I178" i="5" l="1"/>
</calcChain>
</file>

<file path=xl/sharedStrings.xml><?xml version="1.0" encoding="utf-8"?>
<sst xmlns="http://schemas.openxmlformats.org/spreadsheetml/2006/main" count="348" uniqueCount="210">
  <si>
    <t>Unidades exportadas</t>
  </si>
  <si>
    <t>Ministerio de Comercio, Industria y Turismo - Dirección de Comercio Exterior</t>
  </si>
  <si>
    <t>TOTAL</t>
  </si>
  <si>
    <t>ENSAMBLADORA</t>
  </si>
  <si>
    <t>Modelo</t>
  </si>
  <si>
    <t>Unidades Producidas</t>
  </si>
  <si>
    <t xml:space="preserve"> CBU</t>
  </si>
  <si>
    <t xml:space="preserve"> Ventas Locales</t>
  </si>
  <si>
    <t>CKD - CIF $</t>
  </si>
  <si>
    <t>CNM $</t>
  </si>
  <si>
    <t>PIN %</t>
  </si>
  <si>
    <t xml:space="preserve">PRODUCCION Y VENTA DE MOTOCICLETAS EN COLOMBIA - RÉGIMEN DE ENSAMBLE  </t>
  </si>
  <si>
    <t>SUZUKI MOTOR DE COLOMBIA S.A.</t>
  </si>
  <si>
    <t>AKT MOTOS -CORBETA S.A.</t>
  </si>
  <si>
    <t>INCOLMOTOS - YAMAHA</t>
  </si>
  <si>
    <t>AUTECO</t>
  </si>
  <si>
    <t>AYCO LTDA</t>
  </si>
  <si>
    <t>YW125</t>
  </si>
  <si>
    <t>T115</t>
  </si>
  <si>
    <t>FZ16</t>
  </si>
  <si>
    <t>LIBERO125</t>
  </si>
  <si>
    <t>XT660R</t>
  </si>
  <si>
    <t>XTZ250</t>
  </si>
  <si>
    <t>IMPO DIRECTA CBU</t>
  </si>
  <si>
    <t>CBF 150</t>
  </si>
  <si>
    <t>CB 110</t>
  </si>
  <si>
    <t>CB 150</t>
  </si>
  <si>
    <t>SPLENDOR NXG</t>
  </si>
  <si>
    <t>XR 125L II</t>
  </si>
  <si>
    <t>FD-125</t>
  </si>
  <si>
    <t>GN-125</t>
  </si>
  <si>
    <t>DR-650</t>
  </si>
  <si>
    <t>BOXER</t>
  </si>
  <si>
    <t>DISCOVER 100</t>
  </si>
  <si>
    <t>DISCOVER 125</t>
  </si>
  <si>
    <t>PULSAR 135</t>
  </si>
  <si>
    <t>PULSAR 180</t>
  </si>
  <si>
    <t>ACTIV</t>
  </si>
  <si>
    <t>JETIX 125</t>
  </si>
  <si>
    <t>LIKE 125</t>
  </si>
  <si>
    <t>AGILITY</t>
  </si>
  <si>
    <t>AGILITY 150</t>
  </si>
  <si>
    <t>AY125-7</t>
  </si>
  <si>
    <t>AY110-3DII</t>
  </si>
  <si>
    <t>AY150GY-8</t>
  </si>
  <si>
    <t>AY150-8</t>
  </si>
  <si>
    <t>AY250-5</t>
  </si>
  <si>
    <t>GRAN TOTAL</t>
  </si>
  <si>
    <t>AF115F (FINO)</t>
  </si>
  <si>
    <t>AF115S (FINO)</t>
  </si>
  <si>
    <t>FZ15N</t>
  </si>
  <si>
    <t>FZ16ST</t>
  </si>
  <si>
    <t>FZN150D</t>
  </si>
  <si>
    <t>SZ-R</t>
  </si>
  <si>
    <t>XTZ125</t>
  </si>
  <si>
    <t>YBR125ESD</t>
  </si>
  <si>
    <t>YW125X</t>
  </si>
  <si>
    <t>YZF-R15</t>
  </si>
  <si>
    <t>-</t>
  </si>
  <si>
    <t>DISCOVER 125 ST</t>
  </si>
  <si>
    <t>PULSAR 200 NS</t>
  </si>
  <si>
    <t>PULSAR 220SS</t>
  </si>
  <si>
    <t>UNI-K</t>
  </si>
  <si>
    <t>FLY</t>
  </si>
  <si>
    <t>NINJA 300</t>
  </si>
  <si>
    <t>200 DUKE</t>
  </si>
  <si>
    <t>Z250</t>
  </si>
  <si>
    <t>KLX 150 L</t>
  </si>
  <si>
    <t>Z 250 MONO</t>
  </si>
  <si>
    <t>TRACK</t>
  </si>
  <si>
    <t xml:space="preserve">AVENGER </t>
  </si>
  <si>
    <t>DISCOVER 100 M</t>
  </si>
  <si>
    <t>MRX 150</t>
  </si>
  <si>
    <t>AGILITY DIGITAL</t>
  </si>
  <si>
    <t>FLY 150</t>
  </si>
  <si>
    <t>AY100-3</t>
  </si>
  <si>
    <t>AYZ200</t>
  </si>
  <si>
    <t>AY125-3GIII</t>
  </si>
  <si>
    <t>ECO DELUXE ES</t>
  </si>
  <si>
    <t>ELITE 125</t>
  </si>
  <si>
    <t>CBF 125 STUNER</t>
  </si>
  <si>
    <t>NEW INVICTA</t>
  </si>
  <si>
    <t>CB ONE 125</t>
  </si>
  <si>
    <t>CB 125 POWER SPORT</t>
  </si>
  <si>
    <t>ELITE +</t>
  </si>
  <si>
    <t>CLICK 125</t>
  </si>
  <si>
    <t>GS150R</t>
  </si>
  <si>
    <t>GS-500</t>
  </si>
  <si>
    <t>DL-650 A</t>
  </si>
  <si>
    <t xml:space="preserve">PORCENTAJE DE INTEGRACIÓN NACIONAL PIN - ENSAMBLE DE MOTOCICLETAS   </t>
  </si>
  <si>
    <t>UR 110 (LETS)</t>
  </si>
  <si>
    <t>GD110</t>
  </si>
  <si>
    <t>GE110</t>
  </si>
  <si>
    <t>FW110-D</t>
  </si>
  <si>
    <t>FW110-SC</t>
  </si>
  <si>
    <t>GS125</t>
  </si>
  <si>
    <t>GSX-150</t>
  </si>
  <si>
    <t>GSX150 (GIXXER)</t>
  </si>
  <si>
    <t>GZ 150</t>
  </si>
  <si>
    <t>DR 200 (DRX)</t>
  </si>
  <si>
    <t>GW250</t>
  </si>
  <si>
    <t>Otras</t>
  </si>
  <si>
    <t>NV 110</t>
  </si>
  <si>
    <t>Flex Cyclone 125</t>
  </si>
  <si>
    <t>Dynamic R 125</t>
  </si>
  <si>
    <t xml:space="preserve">Jet5 150 </t>
  </si>
  <si>
    <t>NKD R-D 125</t>
  </si>
  <si>
    <t>New Evo ECO 125</t>
  </si>
  <si>
    <t xml:space="preserve">Evo-R3 125 </t>
  </si>
  <si>
    <t>Evo-R3 150</t>
  </si>
  <si>
    <t>TT R 125</t>
  </si>
  <si>
    <t>TT R 150</t>
  </si>
  <si>
    <t>RT X 150 S</t>
  </si>
  <si>
    <t>TTR 180</t>
  </si>
  <si>
    <t>TTX 180</t>
  </si>
  <si>
    <t>CR 5 180</t>
  </si>
  <si>
    <t xml:space="preserve">Carguero 3W 200 </t>
  </si>
  <si>
    <t>TT 250 Adventour Full</t>
  </si>
  <si>
    <t>TT 250 Adventour Sencilla</t>
  </si>
  <si>
    <t>TVS 100 Ssport</t>
  </si>
  <si>
    <t>Apache Beast 160</t>
  </si>
  <si>
    <t>Apache Beast 180</t>
  </si>
  <si>
    <t>Tuk Tuk 200</t>
  </si>
  <si>
    <t>XM 180</t>
  </si>
  <si>
    <t>BOXER BM 150</t>
  </si>
  <si>
    <t>PLATINO 100</t>
  </si>
  <si>
    <t>PLATINO 110</t>
  </si>
  <si>
    <t>DOWN TOWN</t>
  </si>
  <si>
    <t>390 DUKE ABS</t>
  </si>
  <si>
    <t>ROCKET 125</t>
  </si>
  <si>
    <t>DISCOVER 150</t>
  </si>
  <si>
    <t>DISCOVER 150 F</t>
  </si>
  <si>
    <t>MRX125</t>
  </si>
  <si>
    <t>PULSAR NS 150</t>
  </si>
  <si>
    <t>AY90 -Q</t>
  </si>
  <si>
    <t>AY125T-79</t>
  </si>
  <si>
    <t>AY100</t>
  </si>
  <si>
    <t>AY125T-6I</t>
  </si>
  <si>
    <t>AYZ200GY-6</t>
  </si>
  <si>
    <t>XR 250</t>
  </si>
  <si>
    <t>CB 125E EQUIPADA</t>
  </si>
  <si>
    <t>SPLENDOR NXG ES</t>
  </si>
  <si>
    <t>CBX 250</t>
  </si>
  <si>
    <t>XR 125L</t>
  </si>
  <si>
    <t>WAVE / WAVE 110</t>
  </si>
  <si>
    <t>CB 150 RACER</t>
  </si>
  <si>
    <t>XR 150L</t>
  </si>
  <si>
    <t>DREAM NEO</t>
  </si>
  <si>
    <t>XRE 300</t>
  </si>
  <si>
    <t>FANALCA S.A.  (HONDA)</t>
  </si>
  <si>
    <t>HMCL  (HERO)</t>
  </si>
  <si>
    <t>FZ15S</t>
  </si>
  <si>
    <t>SZ15RR</t>
  </si>
  <si>
    <t>ECO DELUXE</t>
  </si>
  <si>
    <t>GLAMOUR</t>
  </si>
  <si>
    <t>SPLENDOR</t>
  </si>
  <si>
    <t>SUPER SPLENDOR</t>
  </si>
  <si>
    <t>THRILLER</t>
  </si>
  <si>
    <t>Enero - Diciembre  2016</t>
  </si>
  <si>
    <t>AY90-Q</t>
  </si>
  <si>
    <t>GPD150 (NMAX)</t>
  </si>
  <si>
    <t>T115FI</t>
  </si>
  <si>
    <t>YW125FI</t>
  </si>
  <si>
    <t>YW125XFI</t>
  </si>
  <si>
    <t>CBU</t>
  </si>
  <si>
    <t>UR 110
(LETS)</t>
  </si>
  <si>
    <t>GSX150(GIXXER)</t>
  </si>
  <si>
    <t>DR 200
(DRX)</t>
  </si>
  <si>
    <t>AK 110 NV - SPECIAL</t>
  </si>
  <si>
    <t>AK 125 W II - FLEX ULTRA</t>
  </si>
  <si>
    <t>AK 125 SC - DYNAMIC</t>
  </si>
  <si>
    <t>AK 125 SC - DYNAMIC PRO</t>
  </si>
  <si>
    <t>AK 150 AD15W - JET5R</t>
  </si>
  <si>
    <t>AK 125 NKD-R</t>
  </si>
  <si>
    <t>AK 125 NE-ECO</t>
  </si>
  <si>
    <t>AK 125 EVO - R3</t>
  </si>
  <si>
    <t>AK 150 EVO - R3</t>
  </si>
  <si>
    <t>AK 125 TTR</t>
  </si>
  <si>
    <t>AK 150 TTR</t>
  </si>
  <si>
    <t>AK 150 RTX-S</t>
  </si>
  <si>
    <t>AK 180 TT-X</t>
  </si>
  <si>
    <t>AK 180 TT-R</t>
  </si>
  <si>
    <t>AK 180 CR5-LX</t>
  </si>
  <si>
    <t>AK 200 ZW - 3W</t>
  </si>
  <si>
    <t>AK 250 ADVENTOUR FULL</t>
  </si>
  <si>
    <t>TVS 100 - SPORT</t>
  </si>
  <si>
    <t>TVS 160 RTR - APACHE BEAST</t>
  </si>
  <si>
    <t>TVS 180 RTR - APACHE BEAST</t>
  </si>
  <si>
    <t>TVS 200 RTR - APACHE BEAST</t>
  </si>
  <si>
    <t>TVS 200 KING</t>
  </si>
  <si>
    <t>TVS 125 ROCKZ</t>
  </si>
  <si>
    <t>TVS 125 STRYKER</t>
  </si>
  <si>
    <t>SPLENDOR ISMART</t>
  </si>
  <si>
    <t>THRILLER SPORTS</t>
  </si>
  <si>
    <t>DASH</t>
  </si>
  <si>
    <t>KARIZMA ZMR</t>
  </si>
  <si>
    <t>CB 110 (</t>
  </si>
  <si>
    <t>CB190R</t>
  </si>
  <si>
    <t>CB 1 PRO</t>
  </si>
  <si>
    <t xml:space="preserve">CBF 125 Stunner </t>
  </si>
  <si>
    <t>CLICK</t>
  </si>
  <si>
    <t xml:space="preserve">DIO </t>
  </si>
  <si>
    <t xml:space="preserve">ELITE + </t>
  </si>
  <si>
    <t xml:space="preserve">NEW INVICTA </t>
  </si>
  <si>
    <t xml:space="preserve">WAVE 110 </t>
  </si>
  <si>
    <t xml:space="preserve"> XR150L </t>
  </si>
  <si>
    <t xml:space="preserve">XRE 300 </t>
  </si>
  <si>
    <t>CB 160F DLX</t>
  </si>
  <si>
    <t>CB 160F STD</t>
  </si>
  <si>
    <t>UNIDADES PRODUCIDAS EN AÑOS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</si>
</sst>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(* #,##0_);_(* \(#,##0\);_(* &quot;-&quot;??_);_(@_)"/>
    <numFmt numFmtId="167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>
      <alignment vertical="center"/>
    </xf>
    <xf numFmtId="0" fontId="3" fillId="0" borderId="0"/>
    <xf numFmtId="0" fontId="8" fillId="0" borderId="0"/>
    <xf numFmtId="167" fontId="1" fillId="0" borderId="0" applyFont="0" applyFill="0" applyBorder="0" applyAlignment="0" applyProtection="0"/>
    <xf numFmtId="0" fontId="10" fillId="0" borderId="0"/>
  </cellStyleXfs>
  <cellXfs count="8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vertical="center" wrapText="1"/>
    </xf>
    <xf numFmtId="166" fontId="7" fillId="0" borderId="2" xfId="2" applyNumberFormat="1" applyFont="1" applyBorder="1" applyAlignment="1">
      <alignment vertical="center" wrapText="1"/>
    </xf>
    <xf numFmtId="166" fontId="7" fillId="0" borderId="2" xfId="2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2" borderId="2" xfId="1" applyNumberFormat="1" applyFont="1" applyFill="1" applyBorder="1" applyAlignment="1" applyProtection="1">
      <alignment vertical="center" wrapText="1"/>
    </xf>
    <xf numFmtId="37" fontId="1" fillId="0" borderId="2" xfId="0" applyNumberFormat="1" applyFont="1" applyBorder="1" applyAlignment="1">
      <alignment vertical="center" wrapText="1"/>
    </xf>
    <xf numFmtId="37" fontId="1" fillId="2" borderId="2" xfId="5" applyNumberFormat="1" applyFont="1" applyFill="1" applyBorder="1" applyAlignment="1" applyProtection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65" fontId="1" fillId="0" borderId="2" xfId="1" applyNumberFormat="1" applyFont="1" applyBorder="1" applyAlignment="1">
      <alignment vertical="center" wrapText="1"/>
    </xf>
    <xf numFmtId="165" fontId="1" fillId="0" borderId="9" xfId="1" applyNumberFormat="1" applyFont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165" fontId="1" fillId="3" borderId="2" xfId="0" applyNumberFormat="1" applyFont="1" applyFill="1" applyBorder="1" applyAlignment="1">
      <alignment vertical="center" wrapText="1"/>
    </xf>
    <xf numFmtId="37" fontId="1" fillId="3" borderId="2" xfId="0" applyNumberFormat="1" applyFont="1" applyFill="1" applyBorder="1" applyAlignment="1">
      <alignment vertical="center" wrapText="1"/>
    </xf>
    <xf numFmtId="37" fontId="1" fillId="3" borderId="2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165" fontId="1" fillId="0" borderId="2" xfId="1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9" xfId="1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3" fontId="1" fillId="0" borderId="10" xfId="0" applyNumberFormat="1" applyFont="1" applyBorder="1" applyAlignment="1">
      <alignment vertical="center" wrapText="1"/>
    </xf>
    <xf numFmtId="164" fontId="1" fillId="0" borderId="2" xfId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1" applyFont="1" applyBorder="1" applyAlignment="1">
      <alignment vertical="center" wrapText="1"/>
    </xf>
    <xf numFmtId="164" fontId="1" fillId="0" borderId="9" xfId="1" applyFont="1" applyBorder="1" applyAlignment="1">
      <alignment vertical="center" wrapText="1"/>
    </xf>
    <xf numFmtId="164" fontId="1" fillId="3" borderId="2" xfId="1" applyFont="1" applyFill="1" applyBorder="1" applyAlignment="1">
      <alignment vertical="center" wrapText="1"/>
    </xf>
    <xf numFmtId="166" fontId="1" fillId="0" borderId="2" xfId="0" applyNumberFormat="1" applyFont="1" applyBorder="1" applyAlignment="1">
      <alignment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3" fontId="1" fillId="3" borderId="2" xfId="0" applyNumberFormat="1" applyFont="1" applyFill="1" applyBorder="1" applyAlignment="1">
      <alignment horizontal="left" vertical="center" wrapText="1"/>
    </xf>
    <xf numFmtId="165" fontId="1" fillId="0" borderId="10" xfId="1" applyNumberFormat="1" applyFont="1" applyFill="1" applyBorder="1" applyAlignment="1">
      <alignment horizontal="left" vertical="center" wrapText="1"/>
    </xf>
    <xf numFmtId="165" fontId="1" fillId="0" borderId="10" xfId="1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3" fontId="1" fillId="4" borderId="13" xfId="0" applyNumberFormat="1" applyFont="1" applyFill="1" applyBorder="1" applyAlignment="1">
      <alignment vertical="center" wrapText="1"/>
    </xf>
    <xf numFmtId="4" fontId="1" fillId="4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165" fontId="1" fillId="0" borderId="9" xfId="1" applyNumberFormat="1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vertical="center" wrapText="1"/>
    </xf>
    <xf numFmtId="37" fontId="1" fillId="0" borderId="2" xfId="0" applyNumberFormat="1" applyFont="1" applyFill="1" applyBorder="1" applyAlignment="1">
      <alignment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oneda 2" xfId="6"/>
    <cellStyle name="Normal" xfId="0" builtinId="0"/>
    <cellStyle name="Normal 2" xfId="3"/>
    <cellStyle name="Normal 2 4 2" xfId="7"/>
    <cellStyle name="Normal 3" xfId="4"/>
    <cellStyle name="Normal_hoja45-200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PIN%202016%20II%20AUTECO%20S.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3"/>
      <sheetName val="Anexo 4"/>
      <sheetName val="Anexo 5"/>
      <sheetName val="Anexo 6"/>
      <sheetName val="Anexo 7"/>
      <sheetName val="Anexo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BOXER</v>
          </cell>
        </row>
        <row r="7">
          <cell r="A7" t="str">
            <v>BOXER BM 150</v>
          </cell>
        </row>
        <row r="8">
          <cell r="A8" t="str">
            <v>PLATINO 100</v>
          </cell>
        </row>
        <row r="9">
          <cell r="A9" t="str">
            <v>PLATINO 110</v>
          </cell>
        </row>
        <row r="10">
          <cell r="A10" t="str">
            <v>DISCOVER 125</v>
          </cell>
        </row>
        <row r="11">
          <cell r="A11" t="str">
            <v>DISCOVER 125 ST</v>
          </cell>
        </row>
        <row r="12">
          <cell r="A12" t="str">
            <v>PULSAR 135</v>
          </cell>
        </row>
        <row r="13">
          <cell r="A13" t="str">
            <v>PULSAR 180</v>
          </cell>
        </row>
        <row r="14">
          <cell r="A14" t="str">
            <v>PULSAR 200 NS</v>
          </cell>
        </row>
        <row r="15">
          <cell r="A15" t="str">
            <v>PULSAR 220SS</v>
          </cell>
        </row>
        <row r="16">
          <cell r="A16" t="str">
            <v>ACTIV</v>
          </cell>
        </row>
        <row r="17">
          <cell r="A17" t="str">
            <v>UNI-K</v>
          </cell>
        </row>
        <row r="18">
          <cell r="A18" t="str">
            <v>JETIX 125</v>
          </cell>
        </row>
        <row r="19">
          <cell r="A19" t="str">
            <v>FLY</v>
          </cell>
        </row>
        <row r="20">
          <cell r="A20" t="str">
            <v>AGILITY</v>
          </cell>
        </row>
        <row r="21">
          <cell r="A21" t="str">
            <v>AGILITY 150</v>
          </cell>
        </row>
        <row r="22">
          <cell r="A22" t="str">
            <v>DOWN TOWN</v>
          </cell>
        </row>
        <row r="23">
          <cell r="A23" t="str">
            <v>NINJA 300</v>
          </cell>
        </row>
        <row r="24">
          <cell r="A24" t="str">
            <v>PULSAR 200 AS</v>
          </cell>
        </row>
        <row r="25">
          <cell r="A25" t="str">
            <v xml:space="preserve">DUKE 200 </v>
          </cell>
        </row>
        <row r="26">
          <cell r="A26" t="str">
            <v>Z250</v>
          </cell>
        </row>
        <row r="27">
          <cell r="A27" t="str">
            <v>DUKE 390 ABS</v>
          </cell>
        </row>
        <row r="28">
          <cell r="A28" t="str">
            <v>KLX 150 L</v>
          </cell>
        </row>
        <row r="29">
          <cell r="A29" t="str">
            <v>Z 250 MONO</v>
          </cell>
        </row>
        <row r="30">
          <cell r="A30" t="str">
            <v>RC 200</v>
          </cell>
        </row>
        <row r="31">
          <cell r="A31" t="str">
            <v>ROCKET 125</v>
          </cell>
        </row>
        <row r="32">
          <cell r="A32" t="str">
            <v>TRACK</v>
          </cell>
        </row>
        <row r="33">
          <cell r="A33" t="str">
            <v xml:space="preserve">AVENGER </v>
          </cell>
        </row>
        <row r="34">
          <cell r="A34" t="str">
            <v>DISCOVER 100 M</v>
          </cell>
        </row>
        <row r="35">
          <cell r="A35" t="str">
            <v>DISCOVER 150</v>
          </cell>
        </row>
        <row r="36">
          <cell r="A36" t="str">
            <v>DISCOVER 150 F</v>
          </cell>
        </row>
        <row r="37">
          <cell r="A37" t="str">
            <v>MRX 150</v>
          </cell>
        </row>
        <row r="38">
          <cell r="A38" t="str">
            <v>MRX125</v>
          </cell>
        </row>
        <row r="39">
          <cell r="A39" t="str">
            <v>AGILITY DIGITAL</v>
          </cell>
        </row>
        <row r="40">
          <cell r="A40" t="str">
            <v>FLY 150</v>
          </cell>
        </row>
        <row r="41">
          <cell r="A41" t="str">
            <v>PULSAR NS 150</v>
          </cell>
        </row>
        <row r="42">
          <cell r="A42" t="str">
            <v>PULSAR 150 AS</v>
          </cell>
        </row>
        <row r="43">
          <cell r="A43" t="str">
            <v>PULSAR 150 UG</v>
          </cell>
        </row>
        <row r="44">
          <cell r="A44" t="str">
            <v>PULSAR 200 RS-ABS</v>
          </cell>
        </row>
        <row r="45">
          <cell r="A45" t="str">
            <v xml:space="preserve">ADVANCE 110  </v>
          </cell>
        </row>
        <row r="46">
          <cell r="A46" t="str">
            <v>AGILITY DIGITAL 3.0</v>
          </cell>
        </row>
        <row r="47">
          <cell r="A47" t="str">
            <v>LIKE 125</v>
          </cell>
        </row>
        <row r="48">
          <cell r="A48" t="str">
            <v>TWIST 125</v>
          </cell>
        </row>
        <row r="49">
          <cell r="A49" t="str">
            <v>NINJA 250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0"/>
  <sheetViews>
    <sheetView zoomScale="115" zoomScaleNormal="115" workbookViewId="0">
      <pane xSplit="1" ySplit="5" topLeftCell="B9" activePane="bottomRight" state="frozen"/>
      <selection pane="topRight" activeCell="C1" sqref="C1"/>
      <selection pane="bottomLeft" activeCell="A6" sqref="A6"/>
      <selection pane="bottomRight" activeCell="C37" sqref="C37"/>
    </sheetView>
  </sheetViews>
  <sheetFormatPr baseColWidth="10" defaultRowHeight="12.75"/>
  <cols>
    <col min="1" max="1" width="20.7109375" style="14" customWidth="1"/>
    <col min="2" max="2" width="16.28515625" style="24" customWidth="1"/>
    <col min="3" max="3" width="11.5703125" style="24" bestFit="1" customWidth="1"/>
    <col min="4" max="4" width="10.5703125" style="24" customWidth="1"/>
    <col min="5" max="5" width="10.140625" style="24" customWidth="1"/>
    <col min="6" max="6" width="17.28515625" style="24" customWidth="1"/>
    <col min="7" max="7" width="14" style="70" customWidth="1"/>
    <col min="8" max="8" width="15.7109375" style="24" customWidth="1"/>
    <col min="9" max="9" width="9.7109375" style="70" customWidth="1"/>
    <col min="10" max="256" width="11.42578125" style="24"/>
    <col min="257" max="257" width="20.7109375" style="24" customWidth="1"/>
    <col min="258" max="258" width="16.28515625" style="24" customWidth="1"/>
    <col min="259" max="259" width="11.5703125" style="24" bestFit="1" customWidth="1"/>
    <col min="260" max="260" width="10.5703125" style="24" customWidth="1"/>
    <col min="261" max="261" width="10.140625" style="24" customWidth="1"/>
    <col min="262" max="262" width="17.28515625" style="24" customWidth="1"/>
    <col min="263" max="263" width="14" style="24" customWidth="1"/>
    <col min="264" max="264" width="15.7109375" style="24" customWidth="1"/>
    <col min="265" max="265" width="9.7109375" style="24" customWidth="1"/>
    <col min="266" max="512" width="11.42578125" style="24"/>
    <col min="513" max="513" width="20.7109375" style="24" customWidth="1"/>
    <col min="514" max="514" width="16.28515625" style="24" customWidth="1"/>
    <col min="515" max="515" width="11.5703125" style="24" bestFit="1" customWidth="1"/>
    <col min="516" max="516" width="10.5703125" style="24" customWidth="1"/>
    <col min="517" max="517" width="10.140625" style="24" customWidth="1"/>
    <col min="518" max="518" width="17.28515625" style="24" customWidth="1"/>
    <col min="519" max="519" width="14" style="24" customWidth="1"/>
    <col min="520" max="520" width="15.7109375" style="24" customWidth="1"/>
    <col min="521" max="521" width="9.7109375" style="24" customWidth="1"/>
    <col min="522" max="768" width="11.42578125" style="24"/>
    <col min="769" max="769" width="20.7109375" style="24" customWidth="1"/>
    <col min="770" max="770" width="16.28515625" style="24" customWidth="1"/>
    <col min="771" max="771" width="11.5703125" style="24" bestFit="1" customWidth="1"/>
    <col min="772" max="772" width="10.5703125" style="24" customWidth="1"/>
    <col min="773" max="773" width="10.140625" style="24" customWidth="1"/>
    <col min="774" max="774" width="17.28515625" style="24" customWidth="1"/>
    <col min="775" max="775" width="14" style="24" customWidth="1"/>
    <col min="776" max="776" width="15.7109375" style="24" customWidth="1"/>
    <col min="777" max="777" width="9.7109375" style="24" customWidth="1"/>
    <col min="778" max="1024" width="11.42578125" style="24"/>
    <col min="1025" max="1025" width="20.7109375" style="24" customWidth="1"/>
    <col min="1026" max="1026" width="16.28515625" style="24" customWidth="1"/>
    <col min="1027" max="1027" width="11.5703125" style="24" bestFit="1" customWidth="1"/>
    <col min="1028" max="1028" width="10.5703125" style="24" customWidth="1"/>
    <col min="1029" max="1029" width="10.140625" style="24" customWidth="1"/>
    <col min="1030" max="1030" width="17.28515625" style="24" customWidth="1"/>
    <col min="1031" max="1031" width="14" style="24" customWidth="1"/>
    <col min="1032" max="1032" width="15.7109375" style="24" customWidth="1"/>
    <col min="1033" max="1033" width="9.7109375" style="24" customWidth="1"/>
    <col min="1034" max="1280" width="11.42578125" style="24"/>
    <col min="1281" max="1281" width="20.7109375" style="24" customWidth="1"/>
    <col min="1282" max="1282" width="16.28515625" style="24" customWidth="1"/>
    <col min="1283" max="1283" width="11.5703125" style="24" bestFit="1" customWidth="1"/>
    <col min="1284" max="1284" width="10.5703125" style="24" customWidth="1"/>
    <col min="1285" max="1285" width="10.140625" style="24" customWidth="1"/>
    <col min="1286" max="1286" width="17.28515625" style="24" customWidth="1"/>
    <col min="1287" max="1287" width="14" style="24" customWidth="1"/>
    <col min="1288" max="1288" width="15.7109375" style="24" customWidth="1"/>
    <col min="1289" max="1289" width="9.7109375" style="24" customWidth="1"/>
    <col min="1290" max="1536" width="11.42578125" style="24"/>
    <col min="1537" max="1537" width="20.7109375" style="24" customWidth="1"/>
    <col min="1538" max="1538" width="16.28515625" style="24" customWidth="1"/>
    <col min="1539" max="1539" width="11.5703125" style="24" bestFit="1" customWidth="1"/>
    <col min="1540" max="1540" width="10.5703125" style="24" customWidth="1"/>
    <col min="1541" max="1541" width="10.140625" style="24" customWidth="1"/>
    <col min="1542" max="1542" width="17.28515625" style="24" customWidth="1"/>
    <col min="1543" max="1543" width="14" style="24" customWidth="1"/>
    <col min="1544" max="1544" width="15.7109375" style="24" customWidth="1"/>
    <col min="1545" max="1545" width="9.7109375" style="24" customWidth="1"/>
    <col min="1546" max="1792" width="11.42578125" style="24"/>
    <col min="1793" max="1793" width="20.7109375" style="24" customWidth="1"/>
    <col min="1794" max="1794" width="16.28515625" style="24" customWidth="1"/>
    <col min="1795" max="1795" width="11.5703125" style="24" bestFit="1" customWidth="1"/>
    <col min="1796" max="1796" width="10.5703125" style="24" customWidth="1"/>
    <col min="1797" max="1797" width="10.140625" style="24" customWidth="1"/>
    <col min="1798" max="1798" width="17.28515625" style="24" customWidth="1"/>
    <col min="1799" max="1799" width="14" style="24" customWidth="1"/>
    <col min="1800" max="1800" width="15.7109375" style="24" customWidth="1"/>
    <col min="1801" max="1801" width="9.7109375" style="24" customWidth="1"/>
    <col min="1802" max="2048" width="11.42578125" style="24"/>
    <col min="2049" max="2049" width="20.7109375" style="24" customWidth="1"/>
    <col min="2050" max="2050" width="16.28515625" style="24" customWidth="1"/>
    <col min="2051" max="2051" width="11.5703125" style="24" bestFit="1" customWidth="1"/>
    <col min="2052" max="2052" width="10.5703125" style="24" customWidth="1"/>
    <col min="2053" max="2053" width="10.140625" style="24" customWidth="1"/>
    <col min="2054" max="2054" width="17.28515625" style="24" customWidth="1"/>
    <col min="2055" max="2055" width="14" style="24" customWidth="1"/>
    <col min="2056" max="2056" width="15.7109375" style="24" customWidth="1"/>
    <col min="2057" max="2057" width="9.7109375" style="24" customWidth="1"/>
    <col min="2058" max="2304" width="11.42578125" style="24"/>
    <col min="2305" max="2305" width="20.7109375" style="24" customWidth="1"/>
    <col min="2306" max="2306" width="16.28515625" style="24" customWidth="1"/>
    <col min="2307" max="2307" width="11.5703125" style="24" bestFit="1" customWidth="1"/>
    <col min="2308" max="2308" width="10.5703125" style="24" customWidth="1"/>
    <col min="2309" max="2309" width="10.140625" style="24" customWidth="1"/>
    <col min="2310" max="2310" width="17.28515625" style="24" customWidth="1"/>
    <col min="2311" max="2311" width="14" style="24" customWidth="1"/>
    <col min="2312" max="2312" width="15.7109375" style="24" customWidth="1"/>
    <col min="2313" max="2313" width="9.7109375" style="24" customWidth="1"/>
    <col min="2314" max="2560" width="11.42578125" style="24"/>
    <col min="2561" max="2561" width="20.7109375" style="24" customWidth="1"/>
    <col min="2562" max="2562" width="16.28515625" style="24" customWidth="1"/>
    <col min="2563" max="2563" width="11.5703125" style="24" bestFit="1" customWidth="1"/>
    <col min="2564" max="2564" width="10.5703125" style="24" customWidth="1"/>
    <col min="2565" max="2565" width="10.140625" style="24" customWidth="1"/>
    <col min="2566" max="2566" width="17.28515625" style="24" customWidth="1"/>
    <col min="2567" max="2567" width="14" style="24" customWidth="1"/>
    <col min="2568" max="2568" width="15.7109375" style="24" customWidth="1"/>
    <col min="2569" max="2569" width="9.7109375" style="24" customWidth="1"/>
    <col min="2570" max="2816" width="11.42578125" style="24"/>
    <col min="2817" max="2817" width="20.7109375" style="24" customWidth="1"/>
    <col min="2818" max="2818" width="16.28515625" style="24" customWidth="1"/>
    <col min="2819" max="2819" width="11.5703125" style="24" bestFit="1" customWidth="1"/>
    <col min="2820" max="2820" width="10.5703125" style="24" customWidth="1"/>
    <col min="2821" max="2821" width="10.140625" style="24" customWidth="1"/>
    <col min="2822" max="2822" width="17.28515625" style="24" customWidth="1"/>
    <col min="2823" max="2823" width="14" style="24" customWidth="1"/>
    <col min="2824" max="2824" width="15.7109375" style="24" customWidth="1"/>
    <col min="2825" max="2825" width="9.7109375" style="24" customWidth="1"/>
    <col min="2826" max="3072" width="11.42578125" style="24"/>
    <col min="3073" max="3073" width="20.7109375" style="24" customWidth="1"/>
    <col min="3074" max="3074" width="16.28515625" style="24" customWidth="1"/>
    <col min="3075" max="3075" width="11.5703125" style="24" bestFit="1" customWidth="1"/>
    <col min="3076" max="3076" width="10.5703125" style="24" customWidth="1"/>
    <col min="3077" max="3077" width="10.140625" style="24" customWidth="1"/>
    <col min="3078" max="3078" width="17.28515625" style="24" customWidth="1"/>
    <col min="3079" max="3079" width="14" style="24" customWidth="1"/>
    <col min="3080" max="3080" width="15.7109375" style="24" customWidth="1"/>
    <col min="3081" max="3081" width="9.7109375" style="24" customWidth="1"/>
    <col min="3082" max="3328" width="11.42578125" style="24"/>
    <col min="3329" max="3329" width="20.7109375" style="24" customWidth="1"/>
    <col min="3330" max="3330" width="16.28515625" style="24" customWidth="1"/>
    <col min="3331" max="3331" width="11.5703125" style="24" bestFit="1" customWidth="1"/>
    <col min="3332" max="3332" width="10.5703125" style="24" customWidth="1"/>
    <col min="3333" max="3333" width="10.140625" style="24" customWidth="1"/>
    <col min="3334" max="3334" width="17.28515625" style="24" customWidth="1"/>
    <col min="3335" max="3335" width="14" style="24" customWidth="1"/>
    <col min="3336" max="3336" width="15.7109375" style="24" customWidth="1"/>
    <col min="3337" max="3337" width="9.7109375" style="24" customWidth="1"/>
    <col min="3338" max="3584" width="11.42578125" style="24"/>
    <col min="3585" max="3585" width="20.7109375" style="24" customWidth="1"/>
    <col min="3586" max="3586" width="16.28515625" style="24" customWidth="1"/>
    <col min="3587" max="3587" width="11.5703125" style="24" bestFit="1" customWidth="1"/>
    <col min="3588" max="3588" width="10.5703125" style="24" customWidth="1"/>
    <col min="3589" max="3589" width="10.140625" style="24" customWidth="1"/>
    <col min="3590" max="3590" width="17.28515625" style="24" customWidth="1"/>
    <col min="3591" max="3591" width="14" style="24" customWidth="1"/>
    <col min="3592" max="3592" width="15.7109375" style="24" customWidth="1"/>
    <col min="3593" max="3593" width="9.7109375" style="24" customWidth="1"/>
    <col min="3594" max="3840" width="11.42578125" style="24"/>
    <col min="3841" max="3841" width="20.7109375" style="24" customWidth="1"/>
    <col min="3842" max="3842" width="16.28515625" style="24" customWidth="1"/>
    <col min="3843" max="3843" width="11.5703125" style="24" bestFit="1" customWidth="1"/>
    <col min="3844" max="3844" width="10.5703125" style="24" customWidth="1"/>
    <col min="3845" max="3845" width="10.140625" style="24" customWidth="1"/>
    <col min="3846" max="3846" width="17.28515625" style="24" customWidth="1"/>
    <col min="3847" max="3847" width="14" style="24" customWidth="1"/>
    <col min="3848" max="3848" width="15.7109375" style="24" customWidth="1"/>
    <col min="3849" max="3849" width="9.7109375" style="24" customWidth="1"/>
    <col min="3850" max="4096" width="11.42578125" style="24"/>
    <col min="4097" max="4097" width="20.7109375" style="24" customWidth="1"/>
    <col min="4098" max="4098" width="16.28515625" style="24" customWidth="1"/>
    <col min="4099" max="4099" width="11.5703125" style="24" bestFit="1" customWidth="1"/>
    <col min="4100" max="4100" width="10.5703125" style="24" customWidth="1"/>
    <col min="4101" max="4101" width="10.140625" style="24" customWidth="1"/>
    <col min="4102" max="4102" width="17.28515625" style="24" customWidth="1"/>
    <col min="4103" max="4103" width="14" style="24" customWidth="1"/>
    <col min="4104" max="4104" width="15.7109375" style="24" customWidth="1"/>
    <col min="4105" max="4105" width="9.7109375" style="24" customWidth="1"/>
    <col min="4106" max="4352" width="11.42578125" style="24"/>
    <col min="4353" max="4353" width="20.7109375" style="24" customWidth="1"/>
    <col min="4354" max="4354" width="16.28515625" style="24" customWidth="1"/>
    <col min="4355" max="4355" width="11.5703125" style="24" bestFit="1" customWidth="1"/>
    <col min="4356" max="4356" width="10.5703125" style="24" customWidth="1"/>
    <col min="4357" max="4357" width="10.140625" style="24" customWidth="1"/>
    <col min="4358" max="4358" width="17.28515625" style="24" customWidth="1"/>
    <col min="4359" max="4359" width="14" style="24" customWidth="1"/>
    <col min="4360" max="4360" width="15.7109375" style="24" customWidth="1"/>
    <col min="4361" max="4361" width="9.7109375" style="24" customWidth="1"/>
    <col min="4362" max="4608" width="11.42578125" style="24"/>
    <col min="4609" max="4609" width="20.7109375" style="24" customWidth="1"/>
    <col min="4610" max="4610" width="16.28515625" style="24" customWidth="1"/>
    <col min="4611" max="4611" width="11.5703125" style="24" bestFit="1" customWidth="1"/>
    <col min="4612" max="4612" width="10.5703125" style="24" customWidth="1"/>
    <col min="4613" max="4613" width="10.140625" style="24" customWidth="1"/>
    <col min="4614" max="4614" width="17.28515625" style="24" customWidth="1"/>
    <col min="4615" max="4615" width="14" style="24" customWidth="1"/>
    <col min="4616" max="4616" width="15.7109375" style="24" customWidth="1"/>
    <col min="4617" max="4617" width="9.7109375" style="24" customWidth="1"/>
    <col min="4618" max="4864" width="11.42578125" style="24"/>
    <col min="4865" max="4865" width="20.7109375" style="24" customWidth="1"/>
    <col min="4866" max="4866" width="16.28515625" style="24" customWidth="1"/>
    <col min="4867" max="4867" width="11.5703125" style="24" bestFit="1" customWidth="1"/>
    <col min="4868" max="4868" width="10.5703125" style="24" customWidth="1"/>
    <col min="4869" max="4869" width="10.140625" style="24" customWidth="1"/>
    <col min="4870" max="4870" width="17.28515625" style="24" customWidth="1"/>
    <col min="4871" max="4871" width="14" style="24" customWidth="1"/>
    <col min="4872" max="4872" width="15.7109375" style="24" customWidth="1"/>
    <col min="4873" max="4873" width="9.7109375" style="24" customWidth="1"/>
    <col min="4874" max="5120" width="11.42578125" style="24"/>
    <col min="5121" max="5121" width="20.7109375" style="24" customWidth="1"/>
    <col min="5122" max="5122" width="16.28515625" style="24" customWidth="1"/>
    <col min="5123" max="5123" width="11.5703125" style="24" bestFit="1" customWidth="1"/>
    <col min="5124" max="5124" width="10.5703125" style="24" customWidth="1"/>
    <col min="5125" max="5125" width="10.140625" style="24" customWidth="1"/>
    <col min="5126" max="5126" width="17.28515625" style="24" customWidth="1"/>
    <col min="5127" max="5127" width="14" style="24" customWidth="1"/>
    <col min="5128" max="5128" width="15.7109375" style="24" customWidth="1"/>
    <col min="5129" max="5129" width="9.7109375" style="24" customWidth="1"/>
    <col min="5130" max="5376" width="11.42578125" style="24"/>
    <col min="5377" max="5377" width="20.7109375" style="24" customWidth="1"/>
    <col min="5378" max="5378" width="16.28515625" style="24" customWidth="1"/>
    <col min="5379" max="5379" width="11.5703125" style="24" bestFit="1" customWidth="1"/>
    <col min="5380" max="5380" width="10.5703125" style="24" customWidth="1"/>
    <col min="5381" max="5381" width="10.140625" style="24" customWidth="1"/>
    <col min="5382" max="5382" width="17.28515625" style="24" customWidth="1"/>
    <col min="5383" max="5383" width="14" style="24" customWidth="1"/>
    <col min="5384" max="5384" width="15.7109375" style="24" customWidth="1"/>
    <col min="5385" max="5385" width="9.7109375" style="24" customWidth="1"/>
    <col min="5386" max="5632" width="11.42578125" style="24"/>
    <col min="5633" max="5633" width="20.7109375" style="24" customWidth="1"/>
    <col min="5634" max="5634" width="16.28515625" style="24" customWidth="1"/>
    <col min="5635" max="5635" width="11.5703125" style="24" bestFit="1" customWidth="1"/>
    <col min="5636" max="5636" width="10.5703125" style="24" customWidth="1"/>
    <col min="5637" max="5637" width="10.140625" style="24" customWidth="1"/>
    <col min="5638" max="5638" width="17.28515625" style="24" customWidth="1"/>
    <col min="5639" max="5639" width="14" style="24" customWidth="1"/>
    <col min="5640" max="5640" width="15.7109375" style="24" customWidth="1"/>
    <col min="5641" max="5641" width="9.7109375" style="24" customWidth="1"/>
    <col min="5642" max="5888" width="11.42578125" style="24"/>
    <col min="5889" max="5889" width="20.7109375" style="24" customWidth="1"/>
    <col min="5890" max="5890" width="16.28515625" style="24" customWidth="1"/>
    <col min="5891" max="5891" width="11.5703125" style="24" bestFit="1" customWidth="1"/>
    <col min="5892" max="5892" width="10.5703125" style="24" customWidth="1"/>
    <col min="5893" max="5893" width="10.140625" style="24" customWidth="1"/>
    <col min="5894" max="5894" width="17.28515625" style="24" customWidth="1"/>
    <col min="5895" max="5895" width="14" style="24" customWidth="1"/>
    <col min="5896" max="5896" width="15.7109375" style="24" customWidth="1"/>
    <col min="5897" max="5897" width="9.7109375" style="24" customWidth="1"/>
    <col min="5898" max="6144" width="11.42578125" style="24"/>
    <col min="6145" max="6145" width="20.7109375" style="24" customWidth="1"/>
    <col min="6146" max="6146" width="16.28515625" style="24" customWidth="1"/>
    <col min="6147" max="6147" width="11.5703125" style="24" bestFit="1" customWidth="1"/>
    <col min="6148" max="6148" width="10.5703125" style="24" customWidth="1"/>
    <col min="6149" max="6149" width="10.140625" style="24" customWidth="1"/>
    <col min="6150" max="6150" width="17.28515625" style="24" customWidth="1"/>
    <col min="6151" max="6151" width="14" style="24" customWidth="1"/>
    <col min="6152" max="6152" width="15.7109375" style="24" customWidth="1"/>
    <col min="6153" max="6153" width="9.7109375" style="24" customWidth="1"/>
    <col min="6154" max="6400" width="11.42578125" style="24"/>
    <col min="6401" max="6401" width="20.7109375" style="24" customWidth="1"/>
    <col min="6402" max="6402" width="16.28515625" style="24" customWidth="1"/>
    <col min="6403" max="6403" width="11.5703125" style="24" bestFit="1" customWidth="1"/>
    <col min="6404" max="6404" width="10.5703125" style="24" customWidth="1"/>
    <col min="6405" max="6405" width="10.140625" style="24" customWidth="1"/>
    <col min="6406" max="6406" width="17.28515625" style="24" customWidth="1"/>
    <col min="6407" max="6407" width="14" style="24" customWidth="1"/>
    <col min="6408" max="6408" width="15.7109375" style="24" customWidth="1"/>
    <col min="6409" max="6409" width="9.7109375" style="24" customWidth="1"/>
    <col min="6410" max="6656" width="11.42578125" style="24"/>
    <col min="6657" max="6657" width="20.7109375" style="24" customWidth="1"/>
    <col min="6658" max="6658" width="16.28515625" style="24" customWidth="1"/>
    <col min="6659" max="6659" width="11.5703125" style="24" bestFit="1" customWidth="1"/>
    <col min="6660" max="6660" width="10.5703125" style="24" customWidth="1"/>
    <col min="6661" max="6661" width="10.140625" style="24" customWidth="1"/>
    <col min="6662" max="6662" width="17.28515625" style="24" customWidth="1"/>
    <col min="6663" max="6663" width="14" style="24" customWidth="1"/>
    <col min="6664" max="6664" width="15.7109375" style="24" customWidth="1"/>
    <col min="6665" max="6665" width="9.7109375" style="24" customWidth="1"/>
    <col min="6666" max="6912" width="11.42578125" style="24"/>
    <col min="6913" max="6913" width="20.7109375" style="24" customWidth="1"/>
    <col min="6914" max="6914" width="16.28515625" style="24" customWidth="1"/>
    <col min="6915" max="6915" width="11.5703125" style="24" bestFit="1" customWidth="1"/>
    <col min="6916" max="6916" width="10.5703125" style="24" customWidth="1"/>
    <col min="6917" max="6917" width="10.140625" style="24" customWidth="1"/>
    <col min="6918" max="6918" width="17.28515625" style="24" customWidth="1"/>
    <col min="6919" max="6919" width="14" style="24" customWidth="1"/>
    <col min="6920" max="6920" width="15.7109375" style="24" customWidth="1"/>
    <col min="6921" max="6921" width="9.7109375" style="24" customWidth="1"/>
    <col min="6922" max="7168" width="11.42578125" style="24"/>
    <col min="7169" max="7169" width="20.7109375" style="24" customWidth="1"/>
    <col min="7170" max="7170" width="16.28515625" style="24" customWidth="1"/>
    <col min="7171" max="7171" width="11.5703125" style="24" bestFit="1" customWidth="1"/>
    <col min="7172" max="7172" width="10.5703125" style="24" customWidth="1"/>
    <col min="7173" max="7173" width="10.140625" style="24" customWidth="1"/>
    <col min="7174" max="7174" width="17.28515625" style="24" customWidth="1"/>
    <col min="7175" max="7175" width="14" style="24" customWidth="1"/>
    <col min="7176" max="7176" width="15.7109375" style="24" customWidth="1"/>
    <col min="7177" max="7177" width="9.7109375" style="24" customWidth="1"/>
    <col min="7178" max="7424" width="11.42578125" style="24"/>
    <col min="7425" max="7425" width="20.7109375" style="24" customWidth="1"/>
    <col min="7426" max="7426" width="16.28515625" style="24" customWidth="1"/>
    <col min="7427" max="7427" width="11.5703125" style="24" bestFit="1" customWidth="1"/>
    <col min="7428" max="7428" width="10.5703125" style="24" customWidth="1"/>
    <col min="7429" max="7429" width="10.140625" style="24" customWidth="1"/>
    <col min="7430" max="7430" width="17.28515625" style="24" customWidth="1"/>
    <col min="7431" max="7431" width="14" style="24" customWidth="1"/>
    <col min="7432" max="7432" width="15.7109375" style="24" customWidth="1"/>
    <col min="7433" max="7433" width="9.7109375" style="24" customWidth="1"/>
    <col min="7434" max="7680" width="11.42578125" style="24"/>
    <col min="7681" max="7681" width="20.7109375" style="24" customWidth="1"/>
    <col min="7682" max="7682" width="16.28515625" style="24" customWidth="1"/>
    <col min="7683" max="7683" width="11.5703125" style="24" bestFit="1" customWidth="1"/>
    <col min="7684" max="7684" width="10.5703125" style="24" customWidth="1"/>
    <col min="7685" max="7685" width="10.140625" style="24" customWidth="1"/>
    <col min="7686" max="7686" width="17.28515625" style="24" customWidth="1"/>
    <col min="7687" max="7687" width="14" style="24" customWidth="1"/>
    <col min="7688" max="7688" width="15.7109375" style="24" customWidth="1"/>
    <col min="7689" max="7689" width="9.7109375" style="24" customWidth="1"/>
    <col min="7690" max="7936" width="11.42578125" style="24"/>
    <col min="7937" max="7937" width="20.7109375" style="24" customWidth="1"/>
    <col min="7938" max="7938" width="16.28515625" style="24" customWidth="1"/>
    <col min="7939" max="7939" width="11.5703125" style="24" bestFit="1" customWidth="1"/>
    <col min="7940" max="7940" width="10.5703125" style="24" customWidth="1"/>
    <col min="7941" max="7941" width="10.140625" style="24" customWidth="1"/>
    <col min="7942" max="7942" width="17.28515625" style="24" customWidth="1"/>
    <col min="7943" max="7943" width="14" style="24" customWidth="1"/>
    <col min="7944" max="7944" width="15.7109375" style="24" customWidth="1"/>
    <col min="7945" max="7945" width="9.7109375" style="24" customWidth="1"/>
    <col min="7946" max="8192" width="11.42578125" style="24"/>
    <col min="8193" max="8193" width="20.7109375" style="24" customWidth="1"/>
    <col min="8194" max="8194" width="16.28515625" style="24" customWidth="1"/>
    <col min="8195" max="8195" width="11.5703125" style="24" bestFit="1" customWidth="1"/>
    <col min="8196" max="8196" width="10.5703125" style="24" customWidth="1"/>
    <col min="8197" max="8197" width="10.140625" style="24" customWidth="1"/>
    <col min="8198" max="8198" width="17.28515625" style="24" customWidth="1"/>
    <col min="8199" max="8199" width="14" style="24" customWidth="1"/>
    <col min="8200" max="8200" width="15.7109375" style="24" customWidth="1"/>
    <col min="8201" max="8201" width="9.7109375" style="24" customWidth="1"/>
    <col min="8202" max="8448" width="11.42578125" style="24"/>
    <col min="8449" max="8449" width="20.7109375" style="24" customWidth="1"/>
    <col min="8450" max="8450" width="16.28515625" style="24" customWidth="1"/>
    <col min="8451" max="8451" width="11.5703125" style="24" bestFit="1" customWidth="1"/>
    <col min="8452" max="8452" width="10.5703125" style="24" customWidth="1"/>
    <col min="8453" max="8453" width="10.140625" style="24" customWidth="1"/>
    <col min="8454" max="8454" width="17.28515625" style="24" customWidth="1"/>
    <col min="8455" max="8455" width="14" style="24" customWidth="1"/>
    <col min="8456" max="8456" width="15.7109375" style="24" customWidth="1"/>
    <col min="8457" max="8457" width="9.7109375" style="24" customWidth="1"/>
    <col min="8458" max="8704" width="11.42578125" style="24"/>
    <col min="8705" max="8705" width="20.7109375" style="24" customWidth="1"/>
    <col min="8706" max="8706" width="16.28515625" style="24" customWidth="1"/>
    <col min="8707" max="8707" width="11.5703125" style="24" bestFit="1" customWidth="1"/>
    <col min="8708" max="8708" width="10.5703125" style="24" customWidth="1"/>
    <col min="8709" max="8709" width="10.140625" style="24" customWidth="1"/>
    <col min="8710" max="8710" width="17.28515625" style="24" customWidth="1"/>
    <col min="8711" max="8711" width="14" style="24" customWidth="1"/>
    <col min="8712" max="8712" width="15.7109375" style="24" customWidth="1"/>
    <col min="8713" max="8713" width="9.7109375" style="24" customWidth="1"/>
    <col min="8714" max="8960" width="11.42578125" style="24"/>
    <col min="8961" max="8961" width="20.7109375" style="24" customWidth="1"/>
    <col min="8962" max="8962" width="16.28515625" style="24" customWidth="1"/>
    <col min="8963" max="8963" width="11.5703125" style="24" bestFit="1" customWidth="1"/>
    <col min="8964" max="8964" width="10.5703125" style="24" customWidth="1"/>
    <col min="8965" max="8965" width="10.140625" style="24" customWidth="1"/>
    <col min="8966" max="8966" width="17.28515625" style="24" customWidth="1"/>
    <col min="8967" max="8967" width="14" style="24" customWidth="1"/>
    <col min="8968" max="8968" width="15.7109375" style="24" customWidth="1"/>
    <col min="8969" max="8969" width="9.7109375" style="24" customWidth="1"/>
    <col min="8970" max="9216" width="11.42578125" style="24"/>
    <col min="9217" max="9217" width="20.7109375" style="24" customWidth="1"/>
    <col min="9218" max="9218" width="16.28515625" style="24" customWidth="1"/>
    <col min="9219" max="9219" width="11.5703125" style="24" bestFit="1" customWidth="1"/>
    <col min="9220" max="9220" width="10.5703125" style="24" customWidth="1"/>
    <col min="9221" max="9221" width="10.140625" style="24" customWidth="1"/>
    <col min="9222" max="9222" width="17.28515625" style="24" customWidth="1"/>
    <col min="9223" max="9223" width="14" style="24" customWidth="1"/>
    <col min="9224" max="9224" width="15.7109375" style="24" customWidth="1"/>
    <col min="9225" max="9225" width="9.7109375" style="24" customWidth="1"/>
    <col min="9226" max="9472" width="11.42578125" style="24"/>
    <col min="9473" max="9473" width="20.7109375" style="24" customWidth="1"/>
    <col min="9474" max="9474" width="16.28515625" style="24" customWidth="1"/>
    <col min="9475" max="9475" width="11.5703125" style="24" bestFit="1" customWidth="1"/>
    <col min="9476" max="9476" width="10.5703125" style="24" customWidth="1"/>
    <col min="9477" max="9477" width="10.140625" style="24" customWidth="1"/>
    <col min="9478" max="9478" width="17.28515625" style="24" customWidth="1"/>
    <col min="9479" max="9479" width="14" style="24" customWidth="1"/>
    <col min="9480" max="9480" width="15.7109375" style="24" customWidth="1"/>
    <col min="9481" max="9481" width="9.7109375" style="24" customWidth="1"/>
    <col min="9482" max="9728" width="11.42578125" style="24"/>
    <col min="9729" max="9729" width="20.7109375" style="24" customWidth="1"/>
    <col min="9730" max="9730" width="16.28515625" style="24" customWidth="1"/>
    <col min="9731" max="9731" width="11.5703125" style="24" bestFit="1" customWidth="1"/>
    <col min="9732" max="9732" width="10.5703125" style="24" customWidth="1"/>
    <col min="9733" max="9733" width="10.140625" style="24" customWidth="1"/>
    <col min="9734" max="9734" width="17.28515625" style="24" customWidth="1"/>
    <col min="9735" max="9735" width="14" style="24" customWidth="1"/>
    <col min="9736" max="9736" width="15.7109375" style="24" customWidth="1"/>
    <col min="9737" max="9737" width="9.7109375" style="24" customWidth="1"/>
    <col min="9738" max="9984" width="11.42578125" style="24"/>
    <col min="9985" max="9985" width="20.7109375" style="24" customWidth="1"/>
    <col min="9986" max="9986" width="16.28515625" style="24" customWidth="1"/>
    <col min="9987" max="9987" width="11.5703125" style="24" bestFit="1" customWidth="1"/>
    <col min="9988" max="9988" width="10.5703125" style="24" customWidth="1"/>
    <col min="9989" max="9989" width="10.140625" style="24" customWidth="1"/>
    <col min="9990" max="9990" width="17.28515625" style="24" customWidth="1"/>
    <col min="9991" max="9991" width="14" style="24" customWidth="1"/>
    <col min="9992" max="9992" width="15.7109375" style="24" customWidth="1"/>
    <col min="9993" max="9993" width="9.7109375" style="24" customWidth="1"/>
    <col min="9994" max="10240" width="11.42578125" style="24"/>
    <col min="10241" max="10241" width="20.7109375" style="24" customWidth="1"/>
    <col min="10242" max="10242" width="16.28515625" style="24" customWidth="1"/>
    <col min="10243" max="10243" width="11.5703125" style="24" bestFit="1" customWidth="1"/>
    <col min="10244" max="10244" width="10.5703125" style="24" customWidth="1"/>
    <col min="10245" max="10245" width="10.140625" style="24" customWidth="1"/>
    <col min="10246" max="10246" width="17.28515625" style="24" customWidth="1"/>
    <col min="10247" max="10247" width="14" style="24" customWidth="1"/>
    <col min="10248" max="10248" width="15.7109375" style="24" customWidth="1"/>
    <col min="10249" max="10249" width="9.7109375" style="24" customWidth="1"/>
    <col min="10250" max="10496" width="11.42578125" style="24"/>
    <col min="10497" max="10497" width="20.7109375" style="24" customWidth="1"/>
    <col min="10498" max="10498" width="16.28515625" style="24" customWidth="1"/>
    <col min="10499" max="10499" width="11.5703125" style="24" bestFit="1" customWidth="1"/>
    <col min="10500" max="10500" width="10.5703125" style="24" customWidth="1"/>
    <col min="10501" max="10501" width="10.140625" style="24" customWidth="1"/>
    <col min="10502" max="10502" width="17.28515625" style="24" customWidth="1"/>
    <col min="10503" max="10503" width="14" style="24" customWidth="1"/>
    <col min="10504" max="10504" width="15.7109375" style="24" customWidth="1"/>
    <col min="10505" max="10505" width="9.7109375" style="24" customWidth="1"/>
    <col min="10506" max="10752" width="11.42578125" style="24"/>
    <col min="10753" max="10753" width="20.7109375" style="24" customWidth="1"/>
    <col min="10754" max="10754" width="16.28515625" style="24" customWidth="1"/>
    <col min="10755" max="10755" width="11.5703125" style="24" bestFit="1" customWidth="1"/>
    <col min="10756" max="10756" width="10.5703125" style="24" customWidth="1"/>
    <col min="10757" max="10757" width="10.140625" style="24" customWidth="1"/>
    <col min="10758" max="10758" width="17.28515625" style="24" customWidth="1"/>
    <col min="10759" max="10759" width="14" style="24" customWidth="1"/>
    <col min="10760" max="10760" width="15.7109375" style="24" customWidth="1"/>
    <col min="10761" max="10761" width="9.7109375" style="24" customWidth="1"/>
    <col min="10762" max="11008" width="11.42578125" style="24"/>
    <col min="11009" max="11009" width="20.7109375" style="24" customWidth="1"/>
    <col min="11010" max="11010" width="16.28515625" style="24" customWidth="1"/>
    <col min="11011" max="11011" width="11.5703125" style="24" bestFit="1" customWidth="1"/>
    <col min="11012" max="11012" width="10.5703125" style="24" customWidth="1"/>
    <col min="11013" max="11013" width="10.140625" style="24" customWidth="1"/>
    <col min="11014" max="11014" width="17.28515625" style="24" customWidth="1"/>
    <col min="11015" max="11015" width="14" style="24" customWidth="1"/>
    <col min="11016" max="11016" width="15.7109375" style="24" customWidth="1"/>
    <col min="11017" max="11017" width="9.7109375" style="24" customWidth="1"/>
    <col min="11018" max="11264" width="11.42578125" style="24"/>
    <col min="11265" max="11265" width="20.7109375" style="24" customWidth="1"/>
    <col min="11266" max="11266" width="16.28515625" style="24" customWidth="1"/>
    <col min="11267" max="11267" width="11.5703125" style="24" bestFit="1" customWidth="1"/>
    <col min="11268" max="11268" width="10.5703125" style="24" customWidth="1"/>
    <col min="11269" max="11269" width="10.140625" style="24" customWidth="1"/>
    <col min="11270" max="11270" width="17.28515625" style="24" customWidth="1"/>
    <col min="11271" max="11271" width="14" style="24" customWidth="1"/>
    <col min="11272" max="11272" width="15.7109375" style="24" customWidth="1"/>
    <col min="11273" max="11273" width="9.7109375" style="24" customWidth="1"/>
    <col min="11274" max="11520" width="11.42578125" style="24"/>
    <col min="11521" max="11521" width="20.7109375" style="24" customWidth="1"/>
    <col min="11522" max="11522" width="16.28515625" style="24" customWidth="1"/>
    <col min="11523" max="11523" width="11.5703125" style="24" bestFit="1" customWidth="1"/>
    <col min="11524" max="11524" width="10.5703125" style="24" customWidth="1"/>
    <col min="11525" max="11525" width="10.140625" style="24" customWidth="1"/>
    <col min="11526" max="11526" width="17.28515625" style="24" customWidth="1"/>
    <col min="11527" max="11527" width="14" style="24" customWidth="1"/>
    <col min="11528" max="11528" width="15.7109375" style="24" customWidth="1"/>
    <col min="11529" max="11529" width="9.7109375" style="24" customWidth="1"/>
    <col min="11530" max="11776" width="11.42578125" style="24"/>
    <col min="11777" max="11777" width="20.7109375" style="24" customWidth="1"/>
    <col min="11778" max="11778" width="16.28515625" style="24" customWidth="1"/>
    <col min="11779" max="11779" width="11.5703125" style="24" bestFit="1" customWidth="1"/>
    <col min="11780" max="11780" width="10.5703125" style="24" customWidth="1"/>
    <col min="11781" max="11781" width="10.140625" style="24" customWidth="1"/>
    <col min="11782" max="11782" width="17.28515625" style="24" customWidth="1"/>
    <col min="11783" max="11783" width="14" style="24" customWidth="1"/>
    <col min="11784" max="11784" width="15.7109375" style="24" customWidth="1"/>
    <col min="11785" max="11785" width="9.7109375" style="24" customWidth="1"/>
    <col min="11786" max="12032" width="11.42578125" style="24"/>
    <col min="12033" max="12033" width="20.7109375" style="24" customWidth="1"/>
    <col min="12034" max="12034" width="16.28515625" style="24" customWidth="1"/>
    <col min="12035" max="12035" width="11.5703125" style="24" bestFit="1" customWidth="1"/>
    <col min="12036" max="12036" width="10.5703125" style="24" customWidth="1"/>
    <col min="12037" max="12037" width="10.140625" style="24" customWidth="1"/>
    <col min="12038" max="12038" width="17.28515625" style="24" customWidth="1"/>
    <col min="12039" max="12039" width="14" style="24" customWidth="1"/>
    <col min="12040" max="12040" width="15.7109375" style="24" customWidth="1"/>
    <col min="12041" max="12041" width="9.7109375" style="24" customWidth="1"/>
    <col min="12042" max="12288" width="11.42578125" style="24"/>
    <col min="12289" max="12289" width="20.7109375" style="24" customWidth="1"/>
    <col min="12290" max="12290" width="16.28515625" style="24" customWidth="1"/>
    <col min="12291" max="12291" width="11.5703125" style="24" bestFit="1" customWidth="1"/>
    <col min="12292" max="12292" width="10.5703125" style="24" customWidth="1"/>
    <col min="12293" max="12293" width="10.140625" style="24" customWidth="1"/>
    <col min="12294" max="12294" width="17.28515625" style="24" customWidth="1"/>
    <col min="12295" max="12295" width="14" style="24" customWidth="1"/>
    <col min="12296" max="12296" width="15.7109375" style="24" customWidth="1"/>
    <col min="12297" max="12297" width="9.7109375" style="24" customWidth="1"/>
    <col min="12298" max="12544" width="11.42578125" style="24"/>
    <col min="12545" max="12545" width="20.7109375" style="24" customWidth="1"/>
    <col min="12546" max="12546" width="16.28515625" style="24" customWidth="1"/>
    <col min="12547" max="12547" width="11.5703125" style="24" bestFit="1" customWidth="1"/>
    <col min="12548" max="12548" width="10.5703125" style="24" customWidth="1"/>
    <col min="12549" max="12549" width="10.140625" style="24" customWidth="1"/>
    <col min="12550" max="12550" width="17.28515625" style="24" customWidth="1"/>
    <col min="12551" max="12551" width="14" style="24" customWidth="1"/>
    <col min="12552" max="12552" width="15.7109375" style="24" customWidth="1"/>
    <col min="12553" max="12553" width="9.7109375" style="24" customWidth="1"/>
    <col min="12554" max="12800" width="11.42578125" style="24"/>
    <col min="12801" max="12801" width="20.7109375" style="24" customWidth="1"/>
    <col min="12802" max="12802" width="16.28515625" style="24" customWidth="1"/>
    <col min="12803" max="12803" width="11.5703125" style="24" bestFit="1" customWidth="1"/>
    <col min="12804" max="12804" width="10.5703125" style="24" customWidth="1"/>
    <col min="12805" max="12805" width="10.140625" style="24" customWidth="1"/>
    <col min="12806" max="12806" width="17.28515625" style="24" customWidth="1"/>
    <col min="12807" max="12807" width="14" style="24" customWidth="1"/>
    <col min="12808" max="12808" width="15.7109375" style="24" customWidth="1"/>
    <col min="12809" max="12809" width="9.7109375" style="24" customWidth="1"/>
    <col min="12810" max="13056" width="11.42578125" style="24"/>
    <col min="13057" max="13057" width="20.7109375" style="24" customWidth="1"/>
    <col min="13058" max="13058" width="16.28515625" style="24" customWidth="1"/>
    <col min="13059" max="13059" width="11.5703125" style="24" bestFit="1" customWidth="1"/>
    <col min="13060" max="13060" width="10.5703125" style="24" customWidth="1"/>
    <col min="13061" max="13061" width="10.140625" style="24" customWidth="1"/>
    <col min="13062" max="13062" width="17.28515625" style="24" customWidth="1"/>
    <col min="13063" max="13063" width="14" style="24" customWidth="1"/>
    <col min="13064" max="13064" width="15.7109375" style="24" customWidth="1"/>
    <col min="13065" max="13065" width="9.7109375" style="24" customWidth="1"/>
    <col min="13066" max="13312" width="11.42578125" style="24"/>
    <col min="13313" max="13313" width="20.7109375" style="24" customWidth="1"/>
    <col min="13314" max="13314" width="16.28515625" style="24" customWidth="1"/>
    <col min="13315" max="13315" width="11.5703125" style="24" bestFit="1" customWidth="1"/>
    <col min="13316" max="13316" width="10.5703125" style="24" customWidth="1"/>
    <col min="13317" max="13317" width="10.140625" style="24" customWidth="1"/>
    <col min="13318" max="13318" width="17.28515625" style="24" customWidth="1"/>
    <col min="13319" max="13319" width="14" style="24" customWidth="1"/>
    <col min="13320" max="13320" width="15.7109375" style="24" customWidth="1"/>
    <col min="13321" max="13321" width="9.7109375" style="24" customWidth="1"/>
    <col min="13322" max="13568" width="11.42578125" style="24"/>
    <col min="13569" max="13569" width="20.7109375" style="24" customWidth="1"/>
    <col min="13570" max="13570" width="16.28515625" style="24" customWidth="1"/>
    <col min="13571" max="13571" width="11.5703125" style="24" bestFit="1" customWidth="1"/>
    <col min="13572" max="13572" width="10.5703125" style="24" customWidth="1"/>
    <col min="13573" max="13573" width="10.140625" style="24" customWidth="1"/>
    <col min="13574" max="13574" width="17.28515625" style="24" customWidth="1"/>
    <col min="13575" max="13575" width="14" style="24" customWidth="1"/>
    <col min="13576" max="13576" width="15.7109375" style="24" customWidth="1"/>
    <col min="13577" max="13577" width="9.7109375" style="24" customWidth="1"/>
    <col min="13578" max="13824" width="11.42578125" style="24"/>
    <col min="13825" max="13825" width="20.7109375" style="24" customWidth="1"/>
    <col min="13826" max="13826" width="16.28515625" style="24" customWidth="1"/>
    <col min="13827" max="13827" width="11.5703125" style="24" bestFit="1" customWidth="1"/>
    <col min="13828" max="13828" width="10.5703125" style="24" customWidth="1"/>
    <col min="13829" max="13829" width="10.140625" style="24" customWidth="1"/>
    <col min="13830" max="13830" width="17.28515625" style="24" customWidth="1"/>
    <col min="13831" max="13831" width="14" style="24" customWidth="1"/>
    <col min="13832" max="13832" width="15.7109375" style="24" customWidth="1"/>
    <col min="13833" max="13833" width="9.7109375" style="24" customWidth="1"/>
    <col min="13834" max="14080" width="11.42578125" style="24"/>
    <col min="14081" max="14081" width="20.7109375" style="24" customWidth="1"/>
    <col min="14082" max="14082" width="16.28515625" style="24" customWidth="1"/>
    <col min="14083" max="14083" width="11.5703125" style="24" bestFit="1" customWidth="1"/>
    <col min="14084" max="14084" width="10.5703125" style="24" customWidth="1"/>
    <col min="14085" max="14085" width="10.140625" style="24" customWidth="1"/>
    <col min="14086" max="14086" width="17.28515625" style="24" customWidth="1"/>
    <col min="14087" max="14087" width="14" style="24" customWidth="1"/>
    <col min="14088" max="14088" width="15.7109375" style="24" customWidth="1"/>
    <col min="14089" max="14089" width="9.7109375" style="24" customWidth="1"/>
    <col min="14090" max="14336" width="11.42578125" style="24"/>
    <col min="14337" max="14337" width="20.7109375" style="24" customWidth="1"/>
    <col min="14338" max="14338" width="16.28515625" style="24" customWidth="1"/>
    <col min="14339" max="14339" width="11.5703125" style="24" bestFit="1" customWidth="1"/>
    <col min="14340" max="14340" width="10.5703125" style="24" customWidth="1"/>
    <col min="14341" max="14341" width="10.140625" style="24" customWidth="1"/>
    <col min="14342" max="14342" width="17.28515625" style="24" customWidth="1"/>
    <col min="14343" max="14343" width="14" style="24" customWidth="1"/>
    <col min="14344" max="14344" width="15.7109375" style="24" customWidth="1"/>
    <col min="14345" max="14345" width="9.7109375" style="24" customWidth="1"/>
    <col min="14346" max="14592" width="11.42578125" style="24"/>
    <col min="14593" max="14593" width="20.7109375" style="24" customWidth="1"/>
    <col min="14594" max="14594" width="16.28515625" style="24" customWidth="1"/>
    <col min="14595" max="14595" width="11.5703125" style="24" bestFit="1" customWidth="1"/>
    <col min="14596" max="14596" width="10.5703125" style="24" customWidth="1"/>
    <col min="14597" max="14597" width="10.140625" style="24" customWidth="1"/>
    <col min="14598" max="14598" width="17.28515625" style="24" customWidth="1"/>
    <col min="14599" max="14599" width="14" style="24" customWidth="1"/>
    <col min="14600" max="14600" width="15.7109375" style="24" customWidth="1"/>
    <col min="14601" max="14601" width="9.7109375" style="24" customWidth="1"/>
    <col min="14602" max="14848" width="11.42578125" style="24"/>
    <col min="14849" max="14849" width="20.7109375" style="24" customWidth="1"/>
    <col min="14850" max="14850" width="16.28515625" style="24" customWidth="1"/>
    <col min="14851" max="14851" width="11.5703125" style="24" bestFit="1" customWidth="1"/>
    <col min="14852" max="14852" width="10.5703125" style="24" customWidth="1"/>
    <col min="14853" max="14853" width="10.140625" style="24" customWidth="1"/>
    <col min="14854" max="14854" width="17.28515625" style="24" customWidth="1"/>
    <col min="14855" max="14855" width="14" style="24" customWidth="1"/>
    <col min="14856" max="14856" width="15.7109375" style="24" customWidth="1"/>
    <col min="14857" max="14857" width="9.7109375" style="24" customWidth="1"/>
    <col min="14858" max="15104" width="11.42578125" style="24"/>
    <col min="15105" max="15105" width="20.7109375" style="24" customWidth="1"/>
    <col min="15106" max="15106" width="16.28515625" style="24" customWidth="1"/>
    <col min="15107" max="15107" width="11.5703125" style="24" bestFit="1" customWidth="1"/>
    <col min="15108" max="15108" width="10.5703125" style="24" customWidth="1"/>
    <col min="15109" max="15109" width="10.140625" style="24" customWidth="1"/>
    <col min="15110" max="15110" width="17.28515625" style="24" customWidth="1"/>
    <col min="15111" max="15111" width="14" style="24" customWidth="1"/>
    <col min="15112" max="15112" width="15.7109375" style="24" customWidth="1"/>
    <col min="15113" max="15113" width="9.7109375" style="24" customWidth="1"/>
    <col min="15114" max="15360" width="11.42578125" style="24"/>
    <col min="15361" max="15361" width="20.7109375" style="24" customWidth="1"/>
    <col min="15362" max="15362" width="16.28515625" style="24" customWidth="1"/>
    <col min="15363" max="15363" width="11.5703125" style="24" bestFit="1" customWidth="1"/>
    <col min="15364" max="15364" width="10.5703125" style="24" customWidth="1"/>
    <col min="15365" max="15365" width="10.140625" style="24" customWidth="1"/>
    <col min="15366" max="15366" width="17.28515625" style="24" customWidth="1"/>
    <col min="15367" max="15367" width="14" style="24" customWidth="1"/>
    <col min="15368" max="15368" width="15.7109375" style="24" customWidth="1"/>
    <col min="15369" max="15369" width="9.7109375" style="24" customWidth="1"/>
    <col min="15370" max="15616" width="11.42578125" style="24"/>
    <col min="15617" max="15617" width="20.7109375" style="24" customWidth="1"/>
    <col min="15618" max="15618" width="16.28515625" style="24" customWidth="1"/>
    <col min="15619" max="15619" width="11.5703125" style="24" bestFit="1" customWidth="1"/>
    <col min="15620" max="15620" width="10.5703125" style="24" customWidth="1"/>
    <col min="15621" max="15621" width="10.140625" style="24" customWidth="1"/>
    <col min="15622" max="15622" width="17.28515625" style="24" customWidth="1"/>
    <col min="15623" max="15623" width="14" style="24" customWidth="1"/>
    <col min="15624" max="15624" width="15.7109375" style="24" customWidth="1"/>
    <col min="15625" max="15625" width="9.7109375" style="24" customWidth="1"/>
    <col min="15626" max="15872" width="11.42578125" style="24"/>
    <col min="15873" max="15873" width="20.7109375" style="24" customWidth="1"/>
    <col min="15874" max="15874" width="16.28515625" style="24" customWidth="1"/>
    <col min="15875" max="15875" width="11.5703125" style="24" bestFit="1" customWidth="1"/>
    <col min="15876" max="15876" width="10.5703125" style="24" customWidth="1"/>
    <col min="15877" max="15877" width="10.140625" style="24" customWidth="1"/>
    <col min="15878" max="15878" width="17.28515625" style="24" customWidth="1"/>
    <col min="15879" max="15879" width="14" style="24" customWidth="1"/>
    <col min="15880" max="15880" width="15.7109375" style="24" customWidth="1"/>
    <col min="15881" max="15881" width="9.7109375" style="24" customWidth="1"/>
    <col min="15882" max="16128" width="11.42578125" style="24"/>
    <col min="16129" max="16129" width="20.7109375" style="24" customWidth="1"/>
    <col min="16130" max="16130" width="16.28515625" style="24" customWidth="1"/>
    <col min="16131" max="16131" width="11.5703125" style="24" bestFit="1" customWidth="1"/>
    <col min="16132" max="16132" width="10.5703125" style="24" customWidth="1"/>
    <col min="16133" max="16133" width="10.140625" style="24" customWidth="1"/>
    <col min="16134" max="16134" width="17.28515625" style="24" customWidth="1"/>
    <col min="16135" max="16135" width="14" style="24" customWidth="1"/>
    <col min="16136" max="16136" width="15.7109375" style="24" customWidth="1"/>
    <col min="16137" max="16137" width="9.7109375" style="24" customWidth="1"/>
    <col min="16138" max="16384" width="11.42578125" style="24"/>
  </cols>
  <sheetData>
    <row r="1" spans="1:9">
      <c r="A1" s="83" t="s">
        <v>11</v>
      </c>
      <c r="B1" s="83"/>
      <c r="C1" s="83"/>
      <c r="D1" s="83"/>
      <c r="E1" s="83"/>
      <c r="F1" s="83"/>
      <c r="G1" s="83"/>
      <c r="H1" s="83"/>
      <c r="I1" s="83"/>
    </row>
    <row r="2" spans="1:9">
      <c r="A2" s="83" t="s">
        <v>1</v>
      </c>
      <c r="B2" s="83"/>
      <c r="C2" s="83"/>
      <c r="D2" s="83"/>
      <c r="E2" s="83"/>
      <c r="F2" s="83"/>
      <c r="G2" s="83"/>
      <c r="H2" s="83"/>
      <c r="I2" s="83"/>
    </row>
    <row r="3" spans="1:9">
      <c r="A3" s="83" t="s">
        <v>89</v>
      </c>
      <c r="B3" s="83"/>
      <c r="C3" s="83"/>
      <c r="D3" s="83"/>
      <c r="E3" s="83"/>
      <c r="F3" s="83"/>
      <c r="G3" s="83"/>
      <c r="H3" s="83"/>
      <c r="I3" s="83"/>
    </row>
    <row r="4" spans="1:9" ht="13.5" thickBot="1">
      <c r="A4" s="84" t="s">
        <v>158</v>
      </c>
      <c r="B4" s="84"/>
      <c r="C4" s="84"/>
      <c r="D4" s="84"/>
      <c r="E4" s="84"/>
      <c r="F4" s="84"/>
      <c r="G4" s="84"/>
      <c r="H4" s="84"/>
      <c r="I4" s="84"/>
    </row>
    <row r="5" spans="1:9" ht="26.25" thickTop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0</v>
      </c>
      <c r="H5" s="3" t="s">
        <v>9</v>
      </c>
      <c r="I5" s="4" t="s">
        <v>10</v>
      </c>
    </row>
    <row r="6" spans="1:9" ht="25.5">
      <c r="A6" s="5" t="s">
        <v>12</v>
      </c>
      <c r="B6" s="25"/>
      <c r="C6" s="25"/>
      <c r="D6" s="25"/>
      <c r="E6" s="25"/>
      <c r="F6" s="25"/>
      <c r="G6" s="26"/>
      <c r="H6" s="25"/>
      <c r="I6" s="27"/>
    </row>
    <row r="7" spans="1:9">
      <c r="A7" s="6"/>
      <c r="B7" s="28" t="s">
        <v>90</v>
      </c>
      <c r="C7" s="29">
        <v>126</v>
      </c>
      <c r="D7" s="28">
        <v>4486</v>
      </c>
      <c r="E7" s="30">
        <v>4491</v>
      </c>
      <c r="F7" s="31">
        <v>280774336.84879994</v>
      </c>
      <c r="G7" s="32">
        <v>5</v>
      </c>
      <c r="H7" s="31">
        <v>24006656.647831898</v>
      </c>
      <c r="I7" s="33">
        <f t="shared" ref="I7:I23" si="0">(H7/(H7+F7))*100</f>
        <v>7.8766908567404466</v>
      </c>
    </row>
    <row r="8" spans="1:9">
      <c r="A8" s="6"/>
      <c r="B8" s="28" t="s">
        <v>91</v>
      </c>
      <c r="C8" s="29">
        <v>9840</v>
      </c>
      <c r="D8" s="28" t="s">
        <v>58</v>
      </c>
      <c r="E8" s="30">
        <v>9905</v>
      </c>
      <c r="F8" s="31">
        <v>15167858670.565453</v>
      </c>
      <c r="G8" s="32">
        <v>873</v>
      </c>
      <c r="H8" s="31">
        <v>5511746921.9856825</v>
      </c>
      <c r="I8" s="33">
        <f t="shared" si="0"/>
        <v>26.653056303796397</v>
      </c>
    </row>
    <row r="9" spans="1:9">
      <c r="A9" s="6"/>
      <c r="B9" s="28" t="s">
        <v>92</v>
      </c>
      <c r="C9" s="29">
        <v>6491</v>
      </c>
      <c r="D9" s="28" t="s">
        <v>58</v>
      </c>
      <c r="E9" s="30">
        <v>6372</v>
      </c>
      <c r="F9" s="31">
        <v>13121729149.808229</v>
      </c>
      <c r="G9" s="32">
        <v>164</v>
      </c>
      <c r="H9" s="31">
        <v>1309448643.3600001</v>
      </c>
      <c r="I9" s="33">
        <f t="shared" si="0"/>
        <v>9.0737475632785678</v>
      </c>
    </row>
    <row r="10" spans="1:9">
      <c r="A10" s="6"/>
      <c r="B10" s="28" t="s">
        <v>93</v>
      </c>
      <c r="C10" s="29">
        <v>5580</v>
      </c>
      <c r="D10" s="28" t="s">
        <v>58</v>
      </c>
      <c r="E10" s="30">
        <v>5595</v>
      </c>
      <c r="F10" s="31">
        <v>11747531286.388702</v>
      </c>
      <c r="G10" s="32">
        <v>1</v>
      </c>
      <c r="H10" s="31">
        <v>3782833986.5585461</v>
      </c>
      <c r="I10" s="33">
        <f t="shared" si="0"/>
        <v>24.357662682589726</v>
      </c>
    </row>
    <row r="11" spans="1:9">
      <c r="A11" s="6"/>
      <c r="B11" s="28" t="s">
        <v>94</v>
      </c>
      <c r="C11" s="29">
        <v>7320</v>
      </c>
      <c r="D11" s="28" t="s">
        <v>58</v>
      </c>
      <c r="E11" s="30">
        <v>7074</v>
      </c>
      <c r="F11" s="31">
        <v>15350061526.336502</v>
      </c>
      <c r="G11" s="32">
        <v>1</v>
      </c>
      <c r="H11" s="31">
        <v>5075609220.216588</v>
      </c>
      <c r="I11" s="33">
        <f t="shared" si="0"/>
        <v>24.849167908344537</v>
      </c>
    </row>
    <row r="12" spans="1:9">
      <c r="A12" s="6"/>
      <c r="B12" s="28" t="s">
        <v>29</v>
      </c>
      <c r="C12" s="29">
        <v>7440</v>
      </c>
      <c r="D12" s="28" t="s">
        <v>58</v>
      </c>
      <c r="E12" s="30">
        <v>7277</v>
      </c>
      <c r="F12" s="31">
        <v>19230963622.037811</v>
      </c>
      <c r="G12" s="32">
        <v>1</v>
      </c>
      <c r="H12" s="31">
        <v>6089375162.7779503</v>
      </c>
      <c r="I12" s="33">
        <f t="shared" si="0"/>
        <v>24.049343156615503</v>
      </c>
    </row>
    <row r="13" spans="1:9">
      <c r="A13" s="6"/>
      <c r="B13" s="28" t="s">
        <v>30</v>
      </c>
      <c r="C13" s="29">
        <v>11410</v>
      </c>
      <c r="D13" s="28" t="s">
        <v>58</v>
      </c>
      <c r="E13" s="30">
        <v>11290</v>
      </c>
      <c r="F13" s="31">
        <v>22069554332.763622</v>
      </c>
      <c r="G13" s="32">
        <v>2366</v>
      </c>
      <c r="H13" s="31">
        <v>4652365872.5083284</v>
      </c>
      <c r="I13" s="33">
        <f t="shared" si="0"/>
        <v>17.410297750947056</v>
      </c>
    </row>
    <row r="14" spans="1:9">
      <c r="A14" s="6"/>
      <c r="B14" s="28" t="s">
        <v>95</v>
      </c>
      <c r="C14" s="29">
        <v>7440</v>
      </c>
      <c r="D14" s="28" t="s">
        <v>58</v>
      </c>
      <c r="E14" s="30">
        <v>7373</v>
      </c>
      <c r="F14" s="31">
        <v>15041786909.607416</v>
      </c>
      <c r="G14" s="32">
        <v>2655</v>
      </c>
      <c r="H14" s="31">
        <v>5549078212.577611</v>
      </c>
      <c r="I14" s="33">
        <f t="shared" si="0"/>
        <v>26.949223258224919</v>
      </c>
    </row>
    <row r="15" spans="1:9">
      <c r="A15" s="6"/>
      <c r="B15" s="28" t="s">
        <v>96</v>
      </c>
      <c r="C15" s="29">
        <v>0</v>
      </c>
      <c r="D15" s="28">
        <v>403</v>
      </c>
      <c r="E15" s="30">
        <v>403</v>
      </c>
      <c r="F15" s="31" t="s">
        <v>58</v>
      </c>
      <c r="G15" s="32" t="s">
        <v>58</v>
      </c>
      <c r="H15" s="31" t="s">
        <v>58</v>
      </c>
      <c r="I15" s="33"/>
    </row>
    <row r="16" spans="1:9">
      <c r="A16" s="6"/>
      <c r="B16" s="28" t="s">
        <v>86</v>
      </c>
      <c r="C16" s="29">
        <v>1920</v>
      </c>
      <c r="D16" s="28" t="s">
        <v>58</v>
      </c>
      <c r="E16" s="30">
        <v>1889</v>
      </c>
      <c r="F16" s="31">
        <v>6114621726.5158386</v>
      </c>
      <c r="G16" s="32">
        <v>513</v>
      </c>
      <c r="H16" s="31">
        <v>768590996.15271997</v>
      </c>
      <c r="I16" s="33">
        <f t="shared" si="0"/>
        <v>11.166166543444328</v>
      </c>
    </row>
    <row r="17" spans="1:9">
      <c r="A17" s="6"/>
      <c r="B17" s="28" t="s">
        <v>97</v>
      </c>
      <c r="C17" s="29">
        <v>14</v>
      </c>
      <c r="D17" s="28">
        <v>4425</v>
      </c>
      <c r="E17" s="30">
        <v>4442</v>
      </c>
      <c r="F17" s="31">
        <v>46469380.700749993</v>
      </c>
      <c r="G17" s="32">
        <v>17</v>
      </c>
      <c r="H17" s="31">
        <v>3295276.4600000004</v>
      </c>
      <c r="I17" s="33">
        <f t="shared" si="0"/>
        <v>6.6217204096384821</v>
      </c>
    </row>
    <row r="18" spans="1:9">
      <c r="A18" s="6"/>
      <c r="B18" s="28" t="s">
        <v>98</v>
      </c>
      <c r="C18" s="29" t="s">
        <v>58</v>
      </c>
      <c r="D18" s="28" t="s">
        <v>58</v>
      </c>
      <c r="E18" s="30">
        <v>878</v>
      </c>
      <c r="F18" s="31" t="s">
        <v>58</v>
      </c>
      <c r="G18" s="32" t="s">
        <v>58</v>
      </c>
      <c r="H18" s="31" t="s">
        <v>58</v>
      </c>
      <c r="I18" s="33"/>
    </row>
    <row r="19" spans="1:9">
      <c r="A19" s="6"/>
      <c r="B19" s="28" t="s">
        <v>99</v>
      </c>
      <c r="C19" s="29">
        <v>1660</v>
      </c>
      <c r="D19" s="28" t="s">
        <v>58</v>
      </c>
      <c r="E19" s="30">
        <v>2167</v>
      </c>
      <c r="F19" s="31">
        <v>10556618661.097929</v>
      </c>
      <c r="G19" s="32">
        <v>543</v>
      </c>
      <c r="H19" s="31">
        <v>966136091.23413455</v>
      </c>
      <c r="I19" s="33">
        <f t="shared" si="0"/>
        <v>8.3845930248459073</v>
      </c>
    </row>
    <row r="20" spans="1:9">
      <c r="A20" s="6"/>
      <c r="B20" s="28" t="s">
        <v>100</v>
      </c>
      <c r="C20" s="29" t="s">
        <v>58</v>
      </c>
      <c r="D20" s="28">
        <v>426</v>
      </c>
      <c r="E20" s="30">
        <v>427</v>
      </c>
      <c r="F20" s="31" t="s">
        <v>58</v>
      </c>
      <c r="G20" s="32">
        <v>8</v>
      </c>
      <c r="H20" s="31" t="s">
        <v>58</v>
      </c>
      <c r="I20" s="33"/>
    </row>
    <row r="21" spans="1:9">
      <c r="A21" s="6"/>
      <c r="B21" s="28" t="s">
        <v>87</v>
      </c>
      <c r="C21" s="29">
        <v>391</v>
      </c>
      <c r="D21" s="28" t="s">
        <v>58</v>
      </c>
      <c r="E21" s="30">
        <v>375</v>
      </c>
      <c r="F21" s="31">
        <v>3088066554.0388627</v>
      </c>
      <c r="G21" s="32">
        <v>98</v>
      </c>
      <c r="H21" s="31">
        <v>124803653.77679099</v>
      </c>
      <c r="I21" s="33">
        <f t="shared" si="0"/>
        <v>3.8844909910519454</v>
      </c>
    </row>
    <row r="22" spans="1:9">
      <c r="A22" s="1"/>
      <c r="B22" s="28" t="s">
        <v>31</v>
      </c>
      <c r="C22" s="29">
        <v>760</v>
      </c>
      <c r="D22" s="28" t="s">
        <v>58</v>
      </c>
      <c r="E22" s="30">
        <v>1093</v>
      </c>
      <c r="F22" s="31">
        <v>7673224277.1428747</v>
      </c>
      <c r="G22" s="32">
        <v>141</v>
      </c>
      <c r="H22" s="31">
        <v>581790743.07630813</v>
      </c>
      <c r="I22" s="33">
        <f t="shared" si="0"/>
        <v>7.0477248272876034</v>
      </c>
    </row>
    <row r="23" spans="1:9">
      <c r="A23" s="6"/>
      <c r="B23" s="28" t="s">
        <v>88</v>
      </c>
      <c r="C23" s="29">
        <v>660</v>
      </c>
      <c r="D23" s="28" t="s">
        <v>58</v>
      </c>
      <c r="E23" s="30">
        <v>611</v>
      </c>
      <c r="F23" s="31">
        <v>9863911088.6687069</v>
      </c>
      <c r="G23" s="32">
        <v>49</v>
      </c>
      <c r="H23" s="34">
        <v>149187047.35865811</v>
      </c>
      <c r="I23" s="33">
        <f t="shared" si="0"/>
        <v>1.489918957469113</v>
      </c>
    </row>
    <row r="24" spans="1:9">
      <c r="A24" s="6"/>
      <c r="B24" s="28" t="s">
        <v>101</v>
      </c>
      <c r="C24" s="29" t="s">
        <v>58</v>
      </c>
      <c r="D24" s="28">
        <v>1132</v>
      </c>
      <c r="E24" s="30">
        <v>362</v>
      </c>
      <c r="F24" s="34" t="s">
        <v>58</v>
      </c>
      <c r="G24" s="34" t="s">
        <v>58</v>
      </c>
      <c r="H24" s="34" t="s">
        <v>58</v>
      </c>
      <c r="I24" s="35">
        <v>0</v>
      </c>
    </row>
    <row r="25" spans="1:9">
      <c r="A25" s="6"/>
      <c r="B25" s="28"/>
      <c r="C25" s="28"/>
      <c r="D25" s="28"/>
      <c r="E25" s="28"/>
      <c r="F25" s="28"/>
      <c r="G25" s="32"/>
      <c r="H25" s="28"/>
      <c r="I25" s="33"/>
    </row>
    <row r="26" spans="1:9">
      <c r="A26" s="15" t="s">
        <v>2</v>
      </c>
      <c r="B26" s="36"/>
      <c r="C26" s="37">
        <f t="shared" ref="C26:H26" si="1">SUM(C7:C24)</f>
        <v>61052</v>
      </c>
      <c r="D26" s="37">
        <f t="shared" si="1"/>
        <v>10872</v>
      </c>
      <c r="E26" s="38">
        <f t="shared" si="1"/>
        <v>72024</v>
      </c>
      <c r="F26" s="38">
        <f t="shared" si="1"/>
        <v>149353171522.52151</v>
      </c>
      <c r="G26" s="39">
        <f t="shared" si="1"/>
        <v>7435</v>
      </c>
      <c r="H26" s="38">
        <f t="shared" si="1"/>
        <v>34588268484.691147</v>
      </c>
      <c r="I26" s="40">
        <f>(H26/(H26+F26))*100</f>
        <v>18.803956565380201</v>
      </c>
    </row>
    <row r="27" spans="1:9">
      <c r="A27" s="6"/>
      <c r="B27" s="28"/>
      <c r="C27" s="28"/>
      <c r="D27" s="28"/>
      <c r="E27" s="28"/>
      <c r="F27" s="28"/>
      <c r="G27" s="32"/>
      <c r="H27" s="28"/>
      <c r="I27" s="33"/>
    </row>
    <row r="28" spans="1:9" ht="25.5">
      <c r="A28" s="6" t="s">
        <v>13</v>
      </c>
      <c r="B28" s="28"/>
      <c r="C28" s="28"/>
      <c r="D28" s="28"/>
      <c r="E28" s="28"/>
      <c r="F28" s="28"/>
      <c r="G28" s="32"/>
      <c r="H28" s="28"/>
      <c r="I28" s="33"/>
    </row>
    <row r="29" spans="1:9">
      <c r="A29" s="6"/>
      <c r="B29" s="28" t="s">
        <v>102</v>
      </c>
      <c r="C29" s="34">
        <v>7900</v>
      </c>
      <c r="D29" s="34">
        <v>0</v>
      </c>
      <c r="E29" s="28">
        <v>7271</v>
      </c>
      <c r="F29" s="34">
        <v>8020470785.5293999</v>
      </c>
      <c r="G29" s="41">
        <v>0</v>
      </c>
      <c r="H29" s="34">
        <v>1655760737.6972075</v>
      </c>
      <c r="I29" s="33">
        <f t="shared" ref="I29:I49" si="2">(H29/(H29+F29))*100</f>
        <v>17.111627948574366</v>
      </c>
    </row>
    <row r="30" spans="1:9">
      <c r="A30" s="6"/>
      <c r="B30" s="28" t="s">
        <v>103</v>
      </c>
      <c r="C30" s="34">
        <v>8995</v>
      </c>
      <c r="D30" s="34">
        <v>0</v>
      </c>
      <c r="E30" s="28">
        <v>9655</v>
      </c>
      <c r="F30" s="34">
        <v>10821399817.767702</v>
      </c>
      <c r="G30" s="41">
        <v>0</v>
      </c>
      <c r="H30" s="34">
        <v>1641876063</v>
      </c>
      <c r="I30" s="35">
        <v>0</v>
      </c>
    </row>
    <row r="31" spans="1:9">
      <c r="A31" s="6"/>
      <c r="B31" s="28" t="s">
        <v>104</v>
      </c>
      <c r="C31" s="34">
        <v>8509</v>
      </c>
      <c r="D31" s="34">
        <v>0</v>
      </c>
      <c r="E31" s="28">
        <v>8526</v>
      </c>
      <c r="F31" s="34">
        <v>17017173943.878601</v>
      </c>
      <c r="G31" s="41">
        <v>0</v>
      </c>
      <c r="H31" s="34">
        <v>2142075379</v>
      </c>
      <c r="I31" s="33">
        <f t="shared" si="2"/>
        <v>11.180372168559273</v>
      </c>
    </row>
    <row r="32" spans="1:9">
      <c r="A32" s="6"/>
      <c r="B32" s="28" t="s">
        <v>105</v>
      </c>
      <c r="C32" s="34">
        <v>2483</v>
      </c>
      <c r="D32" s="34">
        <v>0</v>
      </c>
      <c r="E32" s="28">
        <v>2553</v>
      </c>
      <c r="F32" s="34">
        <v>5749359297.3500004</v>
      </c>
      <c r="G32" s="41">
        <v>0</v>
      </c>
      <c r="H32" s="34">
        <v>754552297.66864657</v>
      </c>
      <c r="I32" s="33">
        <f t="shared" si="2"/>
        <v>11.601515282688636</v>
      </c>
    </row>
    <row r="33" spans="1:9">
      <c r="A33" s="6"/>
      <c r="B33" s="28" t="s">
        <v>106</v>
      </c>
      <c r="C33" s="34">
        <v>13535</v>
      </c>
      <c r="D33" s="34">
        <v>0</v>
      </c>
      <c r="E33" s="28">
        <v>13178</v>
      </c>
      <c r="F33" s="34">
        <v>15253197611.932396</v>
      </c>
      <c r="G33" s="41">
        <v>0</v>
      </c>
      <c r="H33" s="34">
        <v>3787481084.3934426</v>
      </c>
      <c r="I33" s="33">
        <f t="shared" si="2"/>
        <v>19.891523536523355</v>
      </c>
    </row>
    <row r="34" spans="1:9">
      <c r="A34" s="6"/>
      <c r="B34" s="28" t="s">
        <v>107</v>
      </c>
      <c r="C34" s="34">
        <v>1530</v>
      </c>
      <c r="D34" s="34">
        <v>0</v>
      </c>
      <c r="E34" s="28">
        <v>1977</v>
      </c>
      <c r="F34" s="34">
        <v>1964448260.2864003</v>
      </c>
      <c r="G34" s="41">
        <v>0</v>
      </c>
      <c r="H34" s="34">
        <v>488497700</v>
      </c>
      <c r="I34" s="35">
        <v>0</v>
      </c>
    </row>
    <row r="35" spans="1:9">
      <c r="A35" s="6"/>
      <c r="B35" s="28" t="s">
        <v>108</v>
      </c>
      <c r="C35" s="34">
        <v>5561</v>
      </c>
      <c r="D35" s="34">
        <v>0</v>
      </c>
      <c r="E35" s="28">
        <v>6383</v>
      </c>
      <c r="F35" s="34">
        <v>8993917432.9369011</v>
      </c>
      <c r="G35" s="41">
        <v>0</v>
      </c>
      <c r="H35" s="34">
        <v>2009839775</v>
      </c>
      <c r="I35" s="33">
        <f t="shared" si="2"/>
        <v>18.265031997891796</v>
      </c>
    </row>
    <row r="36" spans="1:9">
      <c r="A36" s="6"/>
      <c r="B36" s="28" t="s">
        <v>109</v>
      </c>
      <c r="C36" s="34">
        <v>2921</v>
      </c>
      <c r="D36" s="34">
        <v>0</v>
      </c>
      <c r="E36" s="28">
        <v>3148</v>
      </c>
      <c r="F36" s="34">
        <v>4414906711.366601</v>
      </c>
      <c r="G36" s="41">
        <v>0</v>
      </c>
      <c r="H36" s="34">
        <v>907086318</v>
      </c>
      <c r="I36" s="33">
        <f t="shared" si="2"/>
        <v>17.044109471672066</v>
      </c>
    </row>
    <row r="37" spans="1:9">
      <c r="A37" s="6"/>
      <c r="B37" s="28" t="s">
        <v>110</v>
      </c>
      <c r="C37" s="34">
        <v>12915</v>
      </c>
      <c r="D37" s="34">
        <v>0</v>
      </c>
      <c r="E37" s="28">
        <v>12495</v>
      </c>
      <c r="F37" s="34">
        <v>20527296469.221481</v>
      </c>
      <c r="G37" s="41">
        <v>0</v>
      </c>
      <c r="H37" s="34">
        <v>6652000096.228898</v>
      </c>
      <c r="I37" s="33">
        <f t="shared" si="2"/>
        <v>24.474511620307162</v>
      </c>
    </row>
    <row r="38" spans="1:9">
      <c r="A38" s="6"/>
      <c r="B38" s="28" t="s">
        <v>111</v>
      </c>
      <c r="C38" s="34">
        <v>6424</v>
      </c>
      <c r="D38" s="34">
        <v>0</v>
      </c>
      <c r="E38" s="28">
        <v>8132</v>
      </c>
      <c r="F38" s="34">
        <v>9577085711.6057014</v>
      </c>
      <c r="G38" s="41">
        <v>0</v>
      </c>
      <c r="H38" s="34">
        <v>2773183204</v>
      </c>
      <c r="I38" s="33">
        <f t="shared" si="2"/>
        <v>22.454435793667844</v>
      </c>
    </row>
    <row r="39" spans="1:9">
      <c r="A39" s="6"/>
      <c r="B39" s="28" t="s">
        <v>112</v>
      </c>
      <c r="C39" s="34">
        <v>7985</v>
      </c>
      <c r="D39" s="34">
        <v>0</v>
      </c>
      <c r="E39" s="28">
        <v>8217</v>
      </c>
      <c r="F39" s="34">
        <v>16351174617.477388</v>
      </c>
      <c r="G39" s="41">
        <v>0</v>
      </c>
      <c r="H39" s="34">
        <v>3622414929.3103447</v>
      </c>
      <c r="I39" s="33">
        <f t="shared" si="2"/>
        <v>18.136023676790344</v>
      </c>
    </row>
    <row r="40" spans="1:9">
      <c r="A40" s="6"/>
      <c r="B40" s="28" t="s">
        <v>113</v>
      </c>
      <c r="C40" s="34">
        <v>5501</v>
      </c>
      <c r="D40" s="34">
        <v>0</v>
      </c>
      <c r="E40" s="28">
        <v>3883</v>
      </c>
      <c r="F40" s="34">
        <v>11226116370.814608</v>
      </c>
      <c r="G40" s="41">
        <v>0</v>
      </c>
      <c r="H40" s="34">
        <v>3400127014.0094204</v>
      </c>
      <c r="I40" s="33">
        <f t="shared" si="2"/>
        <v>23.246755332523328</v>
      </c>
    </row>
    <row r="41" spans="1:9">
      <c r="A41" s="6"/>
      <c r="B41" s="28" t="s">
        <v>114</v>
      </c>
      <c r="C41" s="34">
        <v>5154</v>
      </c>
      <c r="D41" s="34">
        <v>0</v>
      </c>
      <c r="E41" s="28">
        <v>3384</v>
      </c>
      <c r="F41" s="34">
        <v>12210605605.512299</v>
      </c>
      <c r="G41" s="41">
        <v>0</v>
      </c>
      <c r="H41" s="34">
        <v>4268054951.0689654</v>
      </c>
      <c r="I41" s="33">
        <f t="shared" si="2"/>
        <v>25.900496805636212</v>
      </c>
    </row>
    <row r="42" spans="1:9">
      <c r="A42" s="6"/>
      <c r="B42" s="28" t="s">
        <v>115</v>
      </c>
      <c r="C42" s="34">
        <v>7980</v>
      </c>
      <c r="D42" s="34">
        <v>0</v>
      </c>
      <c r="E42" s="28">
        <v>6208</v>
      </c>
      <c r="F42" s="34">
        <v>17110450389.029549</v>
      </c>
      <c r="G42" s="41">
        <v>0</v>
      </c>
      <c r="H42" s="34">
        <v>4255466109.9310341</v>
      </c>
      <c r="I42" s="33">
        <f t="shared" si="2"/>
        <v>19.917077323306284</v>
      </c>
    </row>
    <row r="43" spans="1:9">
      <c r="A43" s="6"/>
      <c r="B43" s="28" t="s">
        <v>116</v>
      </c>
      <c r="C43" s="34">
        <v>2077</v>
      </c>
      <c r="D43" s="34">
        <v>0</v>
      </c>
      <c r="E43" s="28">
        <v>2085</v>
      </c>
      <c r="F43" s="34">
        <v>6696952659.3568001</v>
      </c>
      <c r="G43" s="41">
        <v>0</v>
      </c>
      <c r="H43" s="34">
        <v>745245229</v>
      </c>
      <c r="I43" s="33">
        <f t="shared" si="2"/>
        <v>10.013778727463352</v>
      </c>
    </row>
    <row r="44" spans="1:9" ht="25.5">
      <c r="A44" s="6"/>
      <c r="B44" s="28" t="s">
        <v>117</v>
      </c>
      <c r="C44" s="34">
        <v>1257</v>
      </c>
      <c r="D44" s="34">
        <v>0</v>
      </c>
      <c r="E44" s="28">
        <v>875</v>
      </c>
      <c r="F44" s="34">
        <v>6091353344.9382</v>
      </c>
      <c r="G44" s="41">
        <v>0</v>
      </c>
      <c r="H44" s="34">
        <v>1396262725.8275862</v>
      </c>
      <c r="I44" s="33">
        <f t="shared" si="2"/>
        <v>18.647627130336893</v>
      </c>
    </row>
    <row r="45" spans="1:9" ht="25.5">
      <c r="A45" s="6"/>
      <c r="B45" s="28" t="s">
        <v>118</v>
      </c>
      <c r="C45" s="34">
        <v>1519</v>
      </c>
      <c r="D45" s="34">
        <v>0</v>
      </c>
      <c r="E45" s="28">
        <v>1068</v>
      </c>
      <c r="F45" s="34">
        <v>7690969787.3859987</v>
      </c>
      <c r="G45" s="41">
        <v>0</v>
      </c>
      <c r="H45" s="34">
        <v>729096516</v>
      </c>
      <c r="I45" s="33">
        <f t="shared" si="2"/>
        <v>8.6590353297670024</v>
      </c>
    </row>
    <row r="46" spans="1:9">
      <c r="A46" s="6"/>
      <c r="B46" s="28" t="s">
        <v>119</v>
      </c>
      <c r="C46" s="34">
        <v>11332</v>
      </c>
      <c r="D46" s="34">
        <v>0</v>
      </c>
      <c r="E46" s="28">
        <v>11096</v>
      </c>
      <c r="F46" s="34">
        <v>21848253812.043797</v>
      </c>
      <c r="G46" s="41">
        <v>0</v>
      </c>
      <c r="H46" s="34">
        <v>3415390008</v>
      </c>
      <c r="I46" s="35">
        <v>0</v>
      </c>
    </row>
    <row r="47" spans="1:9">
      <c r="A47" s="6"/>
      <c r="B47" s="28" t="s">
        <v>120</v>
      </c>
      <c r="C47" s="34">
        <v>3158</v>
      </c>
      <c r="D47" s="34">
        <v>0</v>
      </c>
      <c r="E47" s="28">
        <v>3162</v>
      </c>
      <c r="F47" s="34">
        <v>7322586122.6655998</v>
      </c>
      <c r="G47" s="41">
        <v>0</v>
      </c>
      <c r="H47" s="34">
        <v>833244804</v>
      </c>
      <c r="I47" s="35">
        <v>0</v>
      </c>
    </row>
    <row r="48" spans="1:9">
      <c r="A48" s="6"/>
      <c r="B48" s="28" t="s">
        <v>121</v>
      </c>
      <c r="C48" s="34">
        <v>7609</v>
      </c>
      <c r="D48" s="34">
        <v>0</v>
      </c>
      <c r="E48" s="28">
        <v>7660</v>
      </c>
      <c r="F48" s="34">
        <v>18847378608.948303</v>
      </c>
      <c r="G48" s="41">
        <v>0</v>
      </c>
      <c r="H48" s="34">
        <v>2140557430.7241378</v>
      </c>
      <c r="I48" s="33">
        <f t="shared" si="2"/>
        <v>10.198989679966386</v>
      </c>
    </row>
    <row r="49" spans="1:9">
      <c r="A49" s="6"/>
      <c r="B49" s="28" t="s">
        <v>122</v>
      </c>
      <c r="C49" s="34">
        <v>478</v>
      </c>
      <c r="D49" s="34">
        <v>0</v>
      </c>
      <c r="E49" s="28">
        <v>498</v>
      </c>
      <c r="F49" s="34">
        <v>2471978350.2585998</v>
      </c>
      <c r="G49" s="41">
        <v>0</v>
      </c>
      <c r="H49" s="34">
        <v>354646835.61054176</v>
      </c>
      <c r="I49" s="33">
        <f t="shared" si="2"/>
        <v>12.546652360684094</v>
      </c>
    </row>
    <row r="50" spans="1:9">
      <c r="A50" s="6"/>
      <c r="B50" s="28" t="s">
        <v>123</v>
      </c>
      <c r="C50" s="34">
        <v>0</v>
      </c>
      <c r="D50" s="34">
        <v>0</v>
      </c>
      <c r="E50" s="28">
        <v>52</v>
      </c>
      <c r="F50" s="34">
        <v>0</v>
      </c>
      <c r="G50" s="41">
        <v>0</v>
      </c>
      <c r="H50" s="34">
        <v>0</v>
      </c>
      <c r="I50" s="33"/>
    </row>
    <row r="51" spans="1:9">
      <c r="A51" s="6"/>
      <c r="B51" s="28"/>
      <c r="C51" s="28"/>
      <c r="D51" s="28"/>
      <c r="E51" s="28"/>
      <c r="F51" s="28"/>
      <c r="G51" s="32"/>
      <c r="H51" s="28"/>
      <c r="I51" s="33"/>
    </row>
    <row r="52" spans="1:9">
      <c r="A52" s="15" t="s">
        <v>2</v>
      </c>
      <c r="B52" s="36"/>
      <c r="C52" s="37">
        <f>SUM(C29:C50)</f>
        <v>124823</v>
      </c>
      <c r="D52" s="36"/>
      <c r="E52" s="38">
        <f>SUM(E29:E50)</f>
        <v>121506</v>
      </c>
      <c r="F52" s="37">
        <f>SUM(F29:F50)</f>
        <v>230207075710.3063</v>
      </c>
      <c r="G52" s="42">
        <v>0</v>
      </c>
      <c r="H52" s="37">
        <f>SUM(H29:H50)</f>
        <v>47972859208.470222</v>
      </c>
      <c r="I52" s="40">
        <f>(H52/(H52+F52))*100</f>
        <v>17.24526221579476</v>
      </c>
    </row>
    <row r="53" spans="1:9">
      <c r="A53" s="6"/>
      <c r="B53" s="28"/>
      <c r="C53" s="34"/>
      <c r="D53" s="34"/>
      <c r="E53" s="34"/>
      <c r="F53" s="34"/>
      <c r="G53" s="41"/>
      <c r="H53" s="34"/>
      <c r="I53" s="33"/>
    </row>
    <row r="54" spans="1:9" ht="25.5">
      <c r="A54" s="6" t="s">
        <v>14</v>
      </c>
      <c r="B54" s="28"/>
      <c r="C54" s="28"/>
      <c r="D54" s="28"/>
      <c r="E54" s="28"/>
      <c r="F54" s="28"/>
      <c r="G54" s="32"/>
      <c r="H54" s="28"/>
      <c r="I54" s="33"/>
    </row>
    <row r="55" spans="1:9" s="22" customFormat="1">
      <c r="A55" s="6"/>
      <c r="B55" s="43" t="s">
        <v>48</v>
      </c>
      <c r="C55" s="44">
        <v>1800</v>
      </c>
      <c r="D55" s="45">
        <v>0</v>
      </c>
      <c r="E55" s="44">
        <v>1626</v>
      </c>
      <c r="F55" s="44">
        <v>5863220158.4700003</v>
      </c>
      <c r="G55" s="46"/>
      <c r="H55" s="44">
        <v>480440716.69999999</v>
      </c>
      <c r="I55" s="33">
        <f t="shared" ref="I55:I115" si="3">(H55/(H55+F55))*100</f>
        <v>7.5735561240436731</v>
      </c>
    </row>
    <row r="56" spans="1:9" s="22" customFormat="1">
      <c r="A56" s="6"/>
      <c r="B56" s="47" t="s">
        <v>49</v>
      </c>
      <c r="C56" s="44">
        <v>60</v>
      </c>
      <c r="D56" s="45">
        <v>0</v>
      </c>
      <c r="E56" s="44">
        <v>94</v>
      </c>
      <c r="F56" s="44">
        <v>196330819.59</v>
      </c>
      <c r="G56" s="46"/>
      <c r="H56" s="44">
        <v>9553034.5500000007</v>
      </c>
      <c r="I56" s="33">
        <f t="shared" si="3"/>
        <v>4.6400115200408019</v>
      </c>
    </row>
    <row r="57" spans="1:9" s="22" customFormat="1">
      <c r="A57" s="6"/>
      <c r="B57" s="47" t="s">
        <v>50</v>
      </c>
      <c r="C57" s="44">
        <v>7020</v>
      </c>
      <c r="D57" s="45">
        <v>0</v>
      </c>
      <c r="E57" s="44">
        <v>6978</v>
      </c>
      <c r="F57" s="44">
        <v>20753833846.77</v>
      </c>
      <c r="G57" s="46"/>
      <c r="H57" s="44">
        <v>6803501825.0500002</v>
      </c>
      <c r="I57" s="33">
        <f t="shared" si="3"/>
        <v>24.688532687168408</v>
      </c>
    </row>
    <row r="58" spans="1:9" s="22" customFormat="1">
      <c r="A58" s="6"/>
      <c r="B58" s="47" t="s">
        <v>151</v>
      </c>
      <c r="C58" s="44">
        <v>2770</v>
      </c>
      <c r="D58" s="45">
        <v>0</v>
      </c>
      <c r="E58" s="44">
        <v>2616</v>
      </c>
      <c r="F58" s="44">
        <v>9075268416.9400005</v>
      </c>
      <c r="G58" s="48"/>
      <c r="H58" s="44">
        <v>2550901405.3499999</v>
      </c>
      <c r="I58" s="33">
        <f t="shared" si="3"/>
        <v>21.941029972393348</v>
      </c>
    </row>
    <row r="59" spans="1:9" s="22" customFormat="1">
      <c r="A59" s="6"/>
      <c r="B59" s="47" t="s">
        <v>19</v>
      </c>
      <c r="C59" s="44">
        <v>3800</v>
      </c>
      <c r="D59" s="45">
        <v>0</v>
      </c>
      <c r="E59" s="44">
        <v>3853</v>
      </c>
      <c r="F59" s="44">
        <v>8931154596.25</v>
      </c>
      <c r="G59" s="46"/>
      <c r="H59" s="44">
        <v>4490372321.1000004</v>
      </c>
      <c r="I59" s="33">
        <f t="shared" si="3"/>
        <v>33.456493800979523</v>
      </c>
    </row>
    <row r="60" spans="1:9" s="22" customFormat="1">
      <c r="A60" s="6"/>
      <c r="B60" s="47" t="s">
        <v>51</v>
      </c>
      <c r="C60" s="44">
        <v>425</v>
      </c>
      <c r="D60" s="45">
        <v>0</v>
      </c>
      <c r="E60" s="44">
        <v>499</v>
      </c>
      <c r="F60" s="44">
        <v>1223872533.4400001</v>
      </c>
      <c r="G60" s="46"/>
      <c r="H60" s="44">
        <v>457898327.91000003</v>
      </c>
      <c r="I60" s="33">
        <f t="shared" si="3"/>
        <v>27.227153141566113</v>
      </c>
    </row>
    <row r="61" spans="1:9" s="22" customFormat="1">
      <c r="A61" s="6"/>
      <c r="B61" s="47" t="s">
        <v>52</v>
      </c>
      <c r="C61" s="44">
        <v>10015</v>
      </c>
      <c r="D61" s="45"/>
      <c r="E61" s="44">
        <v>9851</v>
      </c>
      <c r="F61" s="44">
        <v>29953410096.52</v>
      </c>
      <c r="G61" s="46"/>
      <c r="H61" s="44">
        <v>9432802105.1800003</v>
      </c>
      <c r="I61" s="33">
        <f t="shared" si="3"/>
        <v>23.949503082128977</v>
      </c>
    </row>
    <row r="62" spans="1:9" s="22" customFormat="1">
      <c r="A62" s="6"/>
      <c r="B62" s="47" t="s">
        <v>20</v>
      </c>
      <c r="C62" s="44">
        <v>9500</v>
      </c>
      <c r="D62" s="45">
        <v>0</v>
      </c>
      <c r="E62" s="44">
        <v>9908</v>
      </c>
      <c r="F62" s="44">
        <v>23068649739.860001</v>
      </c>
      <c r="G62" s="46"/>
      <c r="H62" s="44">
        <v>2131064054.1300001</v>
      </c>
      <c r="I62" s="33">
        <f t="shared" si="3"/>
        <v>8.4566994353652039</v>
      </c>
    </row>
    <row r="63" spans="1:9" s="22" customFormat="1">
      <c r="A63" s="6"/>
      <c r="B63" s="47" t="s">
        <v>152</v>
      </c>
      <c r="C63" s="44">
        <v>2220</v>
      </c>
      <c r="D63" s="45">
        <v>0</v>
      </c>
      <c r="E63" s="44">
        <v>1832</v>
      </c>
      <c r="F63" s="44">
        <v>6994712590.8199997</v>
      </c>
      <c r="G63" s="46"/>
      <c r="H63" s="44">
        <v>1162193632.0799999</v>
      </c>
      <c r="I63" s="33">
        <f t="shared" si="3"/>
        <v>14.247970987054071</v>
      </c>
    </row>
    <row r="64" spans="1:9" s="22" customFormat="1">
      <c r="A64" s="6"/>
      <c r="B64" s="47" t="s">
        <v>53</v>
      </c>
      <c r="C64" s="44">
        <v>8100</v>
      </c>
      <c r="D64" s="45">
        <v>0</v>
      </c>
      <c r="E64" s="44">
        <v>8460</v>
      </c>
      <c r="F64" s="44">
        <v>23302596102.709999</v>
      </c>
      <c r="G64" s="46"/>
      <c r="H64" s="44">
        <v>4242253365.8600001</v>
      </c>
      <c r="I64" s="33">
        <f t="shared" si="3"/>
        <v>15.401258121597708</v>
      </c>
    </row>
    <row r="65" spans="1:9" s="22" customFormat="1">
      <c r="A65" s="6"/>
      <c r="B65" s="47" t="s">
        <v>18</v>
      </c>
      <c r="C65" s="44">
        <v>13000</v>
      </c>
      <c r="D65" s="45">
        <v>0</v>
      </c>
      <c r="E65" s="44">
        <v>12984</v>
      </c>
      <c r="F65" s="44">
        <v>21327135735.52</v>
      </c>
      <c r="G65" s="48"/>
      <c r="H65" s="44">
        <v>7486046341.0100002</v>
      </c>
      <c r="I65" s="33">
        <f t="shared" si="3"/>
        <v>25.981324524054628</v>
      </c>
    </row>
    <row r="66" spans="1:9" s="22" customFormat="1">
      <c r="A66" s="6"/>
      <c r="B66" s="47" t="s">
        <v>21</v>
      </c>
      <c r="C66" s="44">
        <v>940</v>
      </c>
      <c r="D66" s="45">
        <v>0</v>
      </c>
      <c r="E66" s="44">
        <v>946</v>
      </c>
      <c r="F66" s="44">
        <v>13825462056.07</v>
      </c>
      <c r="G66" s="46">
        <v>77</v>
      </c>
      <c r="H66" s="44">
        <v>156633114.63999999</v>
      </c>
      <c r="I66" s="33">
        <f t="shared" si="3"/>
        <v>1.1202406558361759</v>
      </c>
    </row>
    <row r="67" spans="1:9" s="22" customFormat="1">
      <c r="A67" s="6"/>
      <c r="B67" s="47" t="s">
        <v>54</v>
      </c>
      <c r="C67" s="44">
        <v>15485</v>
      </c>
      <c r="D67" s="45">
        <v>0</v>
      </c>
      <c r="E67" s="44">
        <v>15519</v>
      </c>
      <c r="F67" s="44">
        <v>54295740645.459999</v>
      </c>
      <c r="G67" s="46"/>
      <c r="H67" s="45">
        <v>852708846.99000001</v>
      </c>
      <c r="I67" s="33">
        <f t="shared" si="3"/>
        <v>1.5462063844727651</v>
      </c>
    </row>
    <row r="68" spans="1:9" s="22" customFormat="1">
      <c r="A68" s="6"/>
      <c r="B68" s="47" t="s">
        <v>22</v>
      </c>
      <c r="C68" s="44">
        <v>3300</v>
      </c>
      <c r="D68" s="45">
        <v>0</v>
      </c>
      <c r="E68" s="44">
        <v>3360</v>
      </c>
      <c r="F68" s="44">
        <v>31531026176.889999</v>
      </c>
      <c r="G68" s="48"/>
      <c r="H68" s="44">
        <v>392140981.68000001</v>
      </c>
      <c r="I68" s="33">
        <f t="shared" si="3"/>
        <v>1.2283899643545455</v>
      </c>
    </row>
    <row r="69" spans="1:9" s="22" customFormat="1">
      <c r="A69" s="6"/>
      <c r="B69" s="47" t="s">
        <v>55</v>
      </c>
      <c r="C69" s="44">
        <v>3500</v>
      </c>
      <c r="D69" s="45">
        <v>0</v>
      </c>
      <c r="E69" s="44">
        <v>3767</v>
      </c>
      <c r="F69" s="44">
        <v>8978408039.6800003</v>
      </c>
      <c r="G69" s="46"/>
      <c r="H69" s="44">
        <v>1160378361.1400001</v>
      </c>
      <c r="I69" s="33">
        <f t="shared" si="3"/>
        <v>11.444943361723762</v>
      </c>
    </row>
    <row r="70" spans="1:9" s="22" customFormat="1">
      <c r="A70" s="6"/>
      <c r="B70" s="47" t="s">
        <v>17</v>
      </c>
      <c r="C70" s="44">
        <v>5600</v>
      </c>
      <c r="D70" s="45">
        <v>0</v>
      </c>
      <c r="E70" s="44">
        <v>5623</v>
      </c>
      <c r="F70" s="44">
        <v>17204503976.68</v>
      </c>
      <c r="G70" s="46"/>
      <c r="H70" s="44">
        <v>5530516006.54</v>
      </c>
      <c r="I70" s="33">
        <f t="shared" si="3"/>
        <v>24.325978207285058</v>
      </c>
    </row>
    <row r="71" spans="1:9" s="22" customFormat="1">
      <c r="A71" s="6"/>
      <c r="B71" s="47" t="s">
        <v>56</v>
      </c>
      <c r="C71" s="44">
        <v>41200</v>
      </c>
      <c r="D71" s="45">
        <v>0</v>
      </c>
      <c r="E71" s="44">
        <v>41205</v>
      </c>
      <c r="F71" s="44">
        <v>142920052030</v>
      </c>
      <c r="G71" s="46"/>
      <c r="H71" s="44">
        <v>38968815881.779999</v>
      </c>
      <c r="I71" s="33">
        <f t="shared" si="3"/>
        <v>21.424519449250027</v>
      </c>
    </row>
    <row r="72" spans="1:9" s="22" customFormat="1">
      <c r="A72" s="6"/>
      <c r="B72" s="47" t="s">
        <v>57</v>
      </c>
      <c r="C72" s="44">
        <v>275</v>
      </c>
      <c r="D72" s="45">
        <v>0</v>
      </c>
      <c r="E72" s="44">
        <v>214</v>
      </c>
      <c r="F72" s="44">
        <v>1884883958.5599999</v>
      </c>
      <c r="G72" s="46"/>
      <c r="H72" s="44">
        <v>13629113.970000001</v>
      </c>
      <c r="I72" s="33">
        <f t="shared" si="3"/>
        <v>0.71788359886495512</v>
      </c>
    </row>
    <row r="73" spans="1:9" s="22" customFormat="1" ht="25.5">
      <c r="A73" s="6"/>
      <c r="B73" s="43" t="s">
        <v>23</v>
      </c>
      <c r="C73" s="44"/>
      <c r="D73" s="44">
        <v>4640</v>
      </c>
      <c r="E73" s="44">
        <v>4606</v>
      </c>
      <c r="F73" s="44"/>
      <c r="G73" s="46">
        <v>0</v>
      </c>
      <c r="H73" s="46">
        <v>0</v>
      </c>
      <c r="I73" s="49">
        <v>0</v>
      </c>
    </row>
    <row r="74" spans="1:9">
      <c r="A74" s="6"/>
      <c r="B74" s="28"/>
      <c r="C74" s="50"/>
      <c r="D74" s="50"/>
      <c r="E74" s="50"/>
      <c r="F74" s="50"/>
      <c r="G74" s="32"/>
      <c r="H74" s="50"/>
      <c r="I74" s="33"/>
    </row>
    <row r="75" spans="1:9">
      <c r="A75" s="16" t="s">
        <v>2</v>
      </c>
      <c r="B75" s="36"/>
      <c r="C75" s="51">
        <f t="shared" ref="C75:H75" si="4">SUM(C55:C73)</f>
        <v>129010</v>
      </c>
      <c r="D75" s="51">
        <f t="shared" si="4"/>
        <v>4640</v>
      </c>
      <c r="E75" s="51">
        <f t="shared" si="4"/>
        <v>133941</v>
      </c>
      <c r="F75" s="51">
        <f t="shared" si="4"/>
        <v>421330261520.22998</v>
      </c>
      <c r="G75" s="52">
        <f t="shared" si="4"/>
        <v>77</v>
      </c>
      <c r="H75" s="51">
        <f t="shared" si="4"/>
        <v>86321849435.660004</v>
      </c>
      <c r="I75" s="40">
        <f t="shared" si="3"/>
        <v>17.004134834211403</v>
      </c>
    </row>
    <row r="76" spans="1:9">
      <c r="A76" s="7"/>
      <c r="B76" s="28"/>
      <c r="C76" s="34"/>
      <c r="D76" s="34"/>
      <c r="E76" s="34"/>
      <c r="F76" s="34"/>
      <c r="G76" s="41"/>
      <c r="H76" s="34"/>
      <c r="I76" s="49"/>
    </row>
    <row r="77" spans="1:9">
      <c r="A77" s="6" t="s">
        <v>15</v>
      </c>
      <c r="B77" s="28"/>
      <c r="C77" s="28"/>
      <c r="D77" s="28"/>
      <c r="E77" s="28"/>
      <c r="F77" s="28"/>
      <c r="G77" s="32"/>
      <c r="H77" s="28"/>
      <c r="I77" s="33"/>
    </row>
    <row r="78" spans="1:9">
      <c r="A78" s="8">
        <v>1</v>
      </c>
      <c r="B78" s="53" t="s">
        <v>32</v>
      </c>
      <c r="C78" s="50">
        <v>49315</v>
      </c>
      <c r="D78" s="34">
        <v>0</v>
      </c>
      <c r="E78" s="50">
        <v>50327</v>
      </c>
      <c r="F78" s="50">
        <v>83017862983.185287</v>
      </c>
      <c r="G78" s="41">
        <v>0</v>
      </c>
      <c r="H78" s="50">
        <v>44514004761.431099</v>
      </c>
      <c r="I78" s="33">
        <f t="shared" si="3"/>
        <v>34.904220841939484</v>
      </c>
    </row>
    <row r="79" spans="1:9">
      <c r="A79" s="8">
        <f>+A78+1</f>
        <v>2</v>
      </c>
      <c r="B79" s="53" t="s">
        <v>124</v>
      </c>
      <c r="C79" s="50">
        <v>236</v>
      </c>
      <c r="D79" s="34">
        <v>0</v>
      </c>
      <c r="E79" s="50">
        <v>380</v>
      </c>
      <c r="F79" s="50">
        <v>461587281.24330002</v>
      </c>
      <c r="G79" s="41">
        <v>0</v>
      </c>
      <c r="H79" s="50">
        <v>106046086.03919999</v>
      </c>
      <c r="I79" s="33">
        <f t="shared" si="3"/>
        <v>18.68214452347776</v>
      </c>
    </row>
    <row r="80" spans="1:9">
      <c r="A80" s="8">
        <f t="shared" ref="A80:A113" si="5">+A79+1</f>
        <v>3</v>
      </c>
      <c r="B80" s="53" t="s">
        <v>125</v>
      </c>
      <c r="C80" s="50">
        <v>4736</v>
      </c>
      <c r="D80" s="34">
        <v>0</v>
      </c>
      <c r="E80" s="50">
        <v>4780</v>
      </c>
      <c r="F80" s="50">
        <v>9264444194.9460602</v>
      </c>
      <c r="G80" s="41">
        <v>0</v>
      </c>
      <c r="H80" s="50">
        <v>1569584072.2688</v>
      </c>
      <c r="I80" s="33">
        <f t="shared" si="3"/>
        <v>14.487539016476077</v>
      </c>
    </row>
    <row r="81" spans="1:9">
      <c r="A81" s="8">
        <f t="shared" si="5"/>
        <v>4</v>
      </c>
      <c r="B81" s="53" t="s">
        <v>126</v>
      </c>
      <c r="C81" s="50">
        <v>4913</v>
      </c>
      <c r="D81" s="34">
        <v>0</v>
      </c>
      <c r="E81" s="50">
        <v>4665</v>
      </c>
      <c r="F81" s="50">
        <v>11153318196.886402</v>
      </c>
      <c r="G81" s="41">
        <v>0</v>
      </c>
      <c r="H81" s="50">
        <v>1750794497.6454</v>
      </c>
      <c r="I81" s="33">
        <f t="shared" si="3"/>
        <v>13.567724795113653</v>
      </c>
    </row>
    <row r="82" spans="1:9">
      <c r="A82" s="8">
        <f t="shared" si="5"/>
        <v>5</v>
      </c>
      <c r="B82" s="53" t="s">
        <v>33</v>
      </c>
      <c r="C82" s="50">
        <v>0</v>
      </c>
      <c r="D82" s="34">
        <v>0</v>
      </c>
      <c r="E82" s="50">
        <v>20</v>
      </c>
      <c r="F82" s="50">
        <v>0</v>
      </c>
      <c r="G82" s="41">
        <v>0</v>
      </c>
      <c r="H82" s="50">
        <v>0</v>
      </c>
      <c r="I82" s="33"/>
    </row>
    <row r="83" spans="1:9">
      <c r="A83" s="8">
        <f t="shared" si="5"/>
        <v>6</v>
      </c>
      <c r="B83" s="53" t="s">
        <v>34</v>
      </c>
      <c r="C83" s="50">
        <v>11776</v>
      </c>
      <c r="D83" s="34">
        <v>0</v>
      </c>
      <c r="E83" s="50">
        <v>11604</v>
      </c>
      <c r="F83" s="50">
        <v>28265094753.968254</v>
      </c>
      <c r="G83" s="41">
        <v>0</v>
      </c>
      <c r="H83" s="50">
        <v>6996430005.1968002</v>
      </c>
      <c r="I83" s="33">
        <f t="shared" si="3"/>
        <v>19.841541320127718</v>
      </c>
    </row>
    <row r="84" spans="1:9" ht="25.5">
      <c r="A84" s="8">
        <f t="shared" si="5"/>
        <v>7</v>
      </c>
      <c r="B84" s="53" t="s">
        <v>59</v>
      </c>
      <c r="C84" s="50">
        <v>14320</v>
      </c>
      <c r="D84" s="34">
        <v>0</v>
      </c>
      <c r="E84" s="50">
        <v>15220</v>
      </c>
      <c r="F84" s="50">
        <v>40432817306.504875</v>
      </c>
      <c r="G84" s="41">
        <v>0</v>
      </c>
      <c r="H84" s="50">
        <v>6892030627.776</v>
      </c>
      <c r="I84" s="33">
        <f t="shared" si="3"/>
        <v>14.56323882402503</v>
      </c>
    </row>
    <row r="85" spans="1:9">
      <c r="A85" s="8">
        <f t="shared" si="5"/>
        <v>8</v>
      </c>
      <c r="B85" s="53" t="s">
        <v>35</v>
      </c>
      <c r="C85" s="50">
        <v>9653</v>
      </c>
      <c r="D85" s="34">
        <v>0</v>
      </c>
      <c r="E85" s="50">
        <v>9647</v>
      </c>
      <c r="F85" s="50">
        <v>27149659351.834</v>
      </c>
      <c r="G85" s="41">
        <v>0</v>
      </c>
      <c r="H85" s="50">
        <v>6080887318.8045998</v>
      </c>
      <c r="I85" s="33">
        <f t="shared" si="3"/>
        <v>18.299089025151275</v>
      </c>
    </row>
    <row r="86" spans="1:9">
      <c r="A86" s="8">
        <f t="shared" si="5"/>
        <v>9</v>
      </c>
      <c r="B86" s="53" t="s">
        <v>36</v>
      </c>
      <c r="C86" s="50">
        <v>16416</v>
      </c>
      <c r="D86" s="34">
        <v>0</v>
      </c>
      <c r="E86" s="50">
        <v>17016</v>
      </c>
      <c r="F86" s="50">
        <v>57609283507.99469</v>
      </c>
      <c r="G86" s="41">
        <v>0</v>
      </c>
      <c r="H86" s="50">
        <v>9647272235.5667</v>
      </c>
      <c r="I86" s="33">
        <f t="shared" si="3"/>
        <v>14.343987926396684</v>
      </c>
    </row>
    <row r="87" spans="1:9">
      <c r="A87" s="8">
        <f t="shared" si="5"/>
        <v>10</v>
      </c>
      <c r="B87" s="53" t="s">
        <v>60</v>
      </c>
      <c r="C87" s="50">
        <v>21483</v>
      </c>
      <c r="D87" s="34">
        <v>0</v>
      </c>
      <c r="E87" s="50">
        <v>21390</v>
      </c>
      <c r="F87" s="50">
        <v>107904023974.79895</v>
      </c>
      <c r="G87" s="41">
        <v>0</v>
      </c>
      <c r="H87" s="50">
        <v>13750973752.110001</v>
      </c>
      <c r="I87" s="33">
        <f t="shared" si="3"/>
        <v>11.303254292090964</v>
      </c>
    </row>
    <row r="88" spans="1:9">
      <c r="A88" s="8">
        <f t="shared" si="5"/>
        <v>11</v>
      </c>
      <c r="B88" s="53" t="s">
        <v>61</v>
      </c>
      <c r="C88" s="50">
        <v>2112</v>
      </c>
      <c r="D88" s="34">
        <v>0</v>
      </c>
      <c r="E88" s="50">
        <v>2412</v>
      </c>
      <c r="F88" s="50">
        <v>9651766817.2209015</v>
      </c>
      <c r="G88" s="41">
        <v>0</v>
      </c>
      <c r="H88" s="50">
        <v>1117548190.3421373</v>
      </c>
      <c r="I88" s="33">
        <f t="shared" si="3"/>
        <v>10.377152024593109</v>
      </c>
    </row>
    <row r="89" spans="1:9">
      <c r="A89" s="8">
        <f t="shared" si="5"/>
        <v>12</v>
      </c>
      <c r="B89" s="53" t="s">
        <v>37</v>
      </c>
      <c r="C89" s="50">
        <v>49</v>
      </c>
      <c r="D89" s="34">
        <v>0</v>
      </c>
      <c r="E89" s="50">
        <v>0</v>
      </c>
      <c r="F89" s="50">
        <v>92817700.670400009</v>
      </c>
      <c r="G89" s="41">
        <v>0</v>
      </c>
      <c r="H89" s="50">
        <v>31336343.216499999</v>
      </c>
      <c r="I89" s="33">
        <f t="shared" si="3"/>
        <v>25.23988928225835</v>
      </c>
    </row>
    <row r="90" spans="1:9">
      <c r="A90" s="8">
        <f t="shared" si="5"/>
        <v>13</v>
      </c>
      <c r="B90" s="53" t="s">
        <v>62</v>
      </c>
      <c r="C90" s="50">
        <v>12884</v>
      </c>
      <c r="D90" s="34">
        <v>0</v>
      </c>
      <c r="E90" s="50">
        <v>12677</v>
      </c>
      <c r="F90" s="50">
        <v>23865336633.246403</v>
      </c>
      <c r="G90" s="41">
        <v>0</v>
      </c>
      <c r="H90" s="50">
        <v>7495411410.3140001</v>
      </c>
      <c r="I90" s="33">
        <f t="shared" si="3"/>
        <v>23.900614232488319</v>
      </c>
    </row>
    <row r="91" spans="1:9">
      <c r="A91" s="8">
        <f t="shared" si="5"/>
        <v>14</v>
      </c>
      <c r="B91" s="53" t="s">
        <v>38</v>
      </c>
      <c r="C91" s="50">
        <v>612</v>
      </c>
      <c r="D91" s="34">
        <v>0</v>
      </c>
      <c r="E91" s="50">
        <v>511</v>
      </c>
      <c r="F91" s="50">
        <v>1590625353.9552002</v>
      </c>
      <c r="G91" s="41">
        <v>0</v>
      </c>
      <c r="H91" s="50">
        <v>290914263.03600001</v>
      </c>
      <c r="I91" s="33">
        <f t="shared" si="3"/>
        <v>15.461500805452378</v>
      </c>
    </row>
    <row r="92" spans="1:9">
      <c r="A92" s="8">
        <f t="shared" si="5"/>
        <v>15</v>
      </c>
      <c r="B92" s="53" t="s">
        <v>63</v>
      </c>
      <c r="C92" s="50">
        <v>9504</v>
      </c>
      <c r="D92" s="34">
        <v>0</v>
      </c>
      <c r="E92" s="50">
        <v>9268</v>
      </c>
      <c r="F92" s="50">
        <v>25989409967.406696</v>
      </c>
      <c r="G92" s="41">
        <v>0</v>
      </c>
      <c r="H92" s="50">
        <v>4741378373.2862997</v>
      </c>
      <c r="I92" s="33">
        <f t="shared" si="3"/>
        <v>15.428756075898894</v>
      </c>
    </row>
    <row r="93" spans="1:9">
      <c r="A93" s="8">
        <f t="shared" si="5"/>
        <v>16</v>
      </c>
      <c r="B93" s="53" t="s">
        <v>40</v>
      </c>
      <c r="C93" s="50">
        <v>9378</v>
      </c>
      <c r="D93" s="34">
        <v>0</v>
      </c>
      <c r="E93" s="50">
        <v>9202</v>
      </c>
      <c r="F93" s="50">
        <v>26245469299.381596</v>
      </c>
      <c r="G93" s="41">
        <v>0</v>
      </c>
      <c r="H93" s="50">
        <v>5400321542.1443005</v>
      </c>
      <c r="I93" s="33">
        <f t="shared" si="3"/>
        <v>17.064896779441359</v>
      </c>
    </row>
    <row r="94" spans="1:9">
      <c r="A94" s="8">
        <f t="shared" si="5"/>
        <v>17</v>
      </c>
      <c r="B94" s="53" t="s">
        <v>41</v>
      </c>
      <c r="C94" s="50">
        <v>0</v>
      </c>
      <c r="D94" s="34">
        <v>0</v>
      </c>
      <c r="E94" s="50">
        <v>1</v>
      </c>
      <c r="F94" s="50">
        <v>0</v>
      </c>
      <c r="G94" s="41">
        <v>0</v>
      </c>
      <c r="H94" s="34">
        <v>0</v>
      </c>
      <c r="I94" s="35">
        <v>0</v>
      </c>
    </row>
    <row r="95" spans="1:9">
      <c r="A95" s="8">
        <f t="shared" si="5"/>
        <v>18</v>
      </c>
      <c r="B95" s="53" t="s">
        <v>39</v>
      </c>
      <c r="C95" s="50">
        <v>0</v>
      </c>
      <c r="D95" s="34">
        <v>0</v>
      </c>
      <c r="E95" s="50">
        <v>4</v>
      </c>
      <c r="F95" s="50">
        <v>0</v>
      </c>
      <c r="G95" s="41">
        <v>0</v>
      </c>
      <c r="H95" s="50">
        <v>0</v>
      </c>
      <c r="I95" s="33"/>
    </row>
    <row r="96" spans="1:9">
      <c r="A96" s="8">
        <f t="shared" si="5"/>
        <v>19</v>
      </c>
      <c r="B96" s="53" t="s">
        <v>127</v>
      </c>
      <c r="C96" s="50">
        <v>182</v>
      </c>
      <c r="D96" s="34"/>
      <c r="E96" s="50">
        <v>186</v>
      </c>
      <c r="F96" s="50">
        <v>1657397078.9306998</v>
      </c>
      <c r="G96" s="41">
        <v>0</v>
      </c>
      <c r="H96" s="50">
        <v>143933393.9862</v>
      </c>
      <c r="I96" s="33"/>
    </row>
    <row r="97" spans="1:9">
      <c r="A97" s="8">
        <f t="shared" si="5"/>
        <v>20</v>
      </c>
      <c r="B97" s="53" t="s">
        <v>64</v>
      </c>
      <c r="C97" s="50">
        <v>760</v>
      </c>
      <c r="D97" s="34"/>
      <c r="E97" s="50">
        <v>751</v>
      </c>
      <c r="F97" s="50">
        <v>8037615938.0827007</v>
      </c>
      <c r="G97" s="41">
        <v>0</v>
      </c>
      <c r="H97" s="50">
        <v>541985016.4404</v>
      </c>
      <c r="I97" s="33"/>
    </row>
    <row r="98" spans="1:9">
      <c r="A98" s="8">
        <f t="shared" si="5"/>
        <v>21</v>
      </c>
      <c r="B98" s="53" t="s">
        <v>65</v>
      </c>
      <c r="C98" s="50">
        <v>1560</v>
      </c>
      <c r="D98" s="34">
        <v>0</v>
      </c>
      <c r="E98" s="50">
        <v>1591</v>
      </c>
      <c r="F98" s="50">
        <v>10141092054.978899</v>
      </c>
      <c r="G98" s="41">
        <v>0</v>
      </c>
      <c r="H98" s="50">
        <v>199718939.34729999</v>
      </c>
      <c r="I98" s="33">
        <f t="shared" si="3"/>
        <v>1.9313663063456232</v>
      </c>
    </row>
    <row r="99" spans="1:9">
      <c r="A99" s="8">
        <f t="shared" si="5"/>
        <v>22</v>
      </c>
      <c r="B99" s="53" t="s">
        <v>66</v>
      </c>
      <c r="C99" s="50">
        <v>560</v>
      </c>
      <c r="D99" s="50">
        <v>2</v>
      </c>
      <c r="E99" s="50">
        <v>679</v>
      </c>
      <c r="F99" s="50">
        <v>5574779591.3591013</v>
      </c>
      <c r="G99" s="41">
        <v>0</v>
      </c>
      <c r="H99" s="50">
        <v>372553083.91109997</v>
      </c>
      <c r="I99" s="33">
        <f t="shared" si="3"/>
        <v>6.2642045476995953</v>
      </c>
    </row>
    <row r="100" spans="1:9">
      <c r="A100" s="8">
        <f t="shared" si="5"/>
        <v>23</v>
      </c>
      <c r="B100" s="53" t="s">
        <v>128</v>
      </c>
      <c r="C100" s="50">
        <v>678</v>
      </c>
      <c r="D100" s="34">
        <v>0</v>
      </c>
      <c r="E100" s="50">
        <v>652</v>
      </c>
      <c r="F100" s="50">
        <v>7104220271.2444</v>
      </c>
      <c r="G100" s="41">
        <v>0</v>
      </c>
      <c r="H100" s="34">
        <v>85781694.598299995</v>
      </c>
      <c r="I100" s="35">
        <v>0</v>
      </c>
    </row>
    <row r="101" spans="1:9">
      <c r="A101" s="8">
        <f t="shared" si="5"/>
        <v>24</v>
      </c>
      <c r="B101" s="53" t="s">
        <v>67</v>
      </c>
      <c r="C101" s="50">
        <v>1350</v>
      </c>
      <c r="D101" s="34">
        <v>0</v>
      </c>
      <c r="E101" s="50">
        <v>1363</v>
      </c>
      <c r="F101" s="50">
        <v>8197667546.7182007</v>
      </c>
      <c r="G101" s="41">
        <v>0</v>
      </c>
      <c r="H101" s="50">
        <v>196016543.86500001</v>
      </c>
      <c r="I101" s="33">
        <f t="shared" si="3"/>
        <v>2.3352861717170081</v>
      </c>
    </row>
    <row r="102" spans="1:9">
      <c r="A102" s="8">
        <f t="shared" si="5"/>
        <v>25</v>
      </c>
      <c r="B102" s="53" t="s">
        <v>68</v>
      </c>
      <c r="C102" s="50">
        <v>580</v>
      </c>
      <c r="D102" s="34">
        <v>0</v>
      </c>
      <c r="E102" s="50">
        <v>455</v>
      </c>
      <c r="F102" s="50">
        <v>5645771217.6617994</v>
      </c>
      <c r="G102" s="41">
        <v>0</v>
      </c>
      <c r="H102" s="50">
        <v>82494771.193599999</v>
      </c>
      <c r="I102" s="33">
        <f t="shared" si="3"/>
        <v>1.4401351360795276</v>
      </c>
    </row>
    <row r="103" spans="1:9">
      <c r="A103" s="8">
        <f t="shared" si="5"/>
        <v>26</v>
      </c>
      <c r="B103" s="53" t="s">
        <v>129</v>
      </c>
      <c r="C103" s="50">
        <v>4930</v>
      </c>
      <c r="D103" s="34">
        <v>0</v>
      </c>
      <c r="E103" s="50">
        <v>4609</v>
      </c>
      <c r="F103" s="50">
        <v>18121797365.704998</v>
      </c>
      <c r="G103" s="41">
        <v>0</v>
      </c>
      <c r="H103" s="50">
        <v>1782766337.7</v>
      </c>
      <c r="I103" s="33"/>
    </row>
    <row r="104" spans="1:9">
      <c r="A104" s="8">
        <f>+A103+1</f>
        <v>27</v>
      </c>
      <c r="B104" s="53" t="s">
        <v>69</v>
      </c>
      <c r="C104" s="50">
        <v>538</v>
      </c>
      <c r="D104" s="50">
        <v>13</v>
      </c>
      <c r="E104" s="50">
        <v>653</v>
      </c>
      <c r="F104" s="50">
        <v>1428612287.0795</v>
      </c>
      <c r="G104" s="41">
        <v>0</v>
      </c>
      <c r="H104" s="50">
        <v>256279036.4294</v>
      </c>
      <c r="I104" s="33">
        <f t="shared" si="3"/>
        <v>15.210419381570652</v>
      </c>
    </row>
    <row r="105" spans="1:9">
      <c r="A105" s="8">
        <f t="shared" si="5"/>
        <v>28</v>
      </c>
      <c r="B105" s="53" t="s">
        <v>70</v>
      </c>
      <c r="C105" s="50">
        <v>384</v>
      </c>
      <c r="D105" s="34">
        <v>0</v>
      </c>
      <c r="E105" s="50">
        <v>399</v>
      </c>
      <c r="F105" s="50">
        <v>1908150498.8642001</v>
      </c>
      <c r="G105" s="41">
        <v>0</v>
      </c>
      <c r="H105" s="50">
        <v>98270976.038399994</v>
      </c>
      <c r="I105" s="33">
        <f t="shared" si="3"/>
        <v>4.8978231776137902</v>
      </c>
    </row>
    <row r="106" spans="1:9">
      <c r="A106" s="8">
        <f t="shared" si="5"/>
        <v>29</v>
      </c>
      <c r="B106" s="53" t="s">
        <v>71</v>
      </c>
      <c r="C106" s="50">
        <v>11456</v>
      </c>
      <c r="D106" s="34">
        <v>0</v>
      </c>
      <c r="E106" s="50">
        <v>11681</v>
      </c>
      <c r="F106" s="50">
        <v>25332450511.266579</v>
      </c>
      <c r="G106" s="41">
        <v>0</v>
      </c>
      <c r="H106" s="50">
        <v>4377257831.8719997</v>
      </c>
      <c r="I106" s="33">
        <f t="shared" si="3"/>
        <v>14.733425792390594</v>
      </c>
    </row>
    <row r="107" spans="1:9">
      <c r="A107" s="8">
        <f t="shared" si="5"/>
        <v>30</v>
      </c>
      <c r="B107" s="53" t="s">
        <v>130</v>
      </c>
      <c r="C107" s="50">
        <v>13336</v>
      </c>
      <c r="D107" s="34">
        <v>0</v>
      </c>
      <c r="E107" s="50">
        <v>13037</v>
      </c>
      <c r="F107" s="50">
        <v>37102879502.963379</v>
      </c>
      <c r="G107" s="41">
        <v>0</v>
      </c>
      <c r="H107" s="50">
        <v>5897421772.5047998</v>
      </c>
      <c r="I107" s="33">
        <f t="shared" si="3"/>
        <v>13.714838262933984</v>
      </c>
    </row>
    <row r="108" spans="1:9">
      <c r="A108" s="8">
        <f t="shared" si="5"/>
        <v>31</v>
      </c>
      <c r="B108" s="53" t="s">
        <v>131</v>
      </c>
      <c r="C108" s="50">
        <v>1224</v>
      </c>
      <c r="D108" s="34">
        <v>0</v>
      </c>
      <c r="E108" s="50">
        <v>1191</v>
      </c>
      <c r="F108" s="50">
        <v>3762336288.6257801</v>
      </c>
      <c r="G108" s="41">
        <v>0</v>
      </c>
      <c r="H108" s="50">
        <v>521911383.70319998</v>
      </c>
      <c r="I108" s="33">
        <f t="shared" si="3"/>
        <v>12.182101120673103</v>
      </c>
    </row>
    <row r="109" spans="1:9">
      <c r="A109" s="8">
        <f t="shared" si="5"/>
        <v>32</v>
      </c>
      <c r="B109" s="53" t="s">
        <v>72</v>
      </c>
      <c r="C109" s="50">
        <v>5458</v>
      </c>
      <c r="D109" s="34">
        <v>0</v>
      </c>
      <c r="E109" s="50">
        <v>5297</v>
      </c>
      <c r="F109" s="50">
        <v>14155407909.983397</v>
      </c>
      <c r="G109" s="41">
        <v>0</v>
      </c>
      <c r="H109" s="50">
        <v>2854310222</v>
      </c>
      <c r="I109" s="33">
        <f t="shared" si="3"/>
        <v>16.780467494243993</v>
      </c>
    </row>
    <row r="110" spans="1:9">
      <c r="A110" s="8">
        <f t="shared" si="5"/>
        <v>33</v>
      </c>
      <c r="B110" s="53" t="s">
        <v>132</v>
      </c>
      <c r="C110" s="50">
        <v>3614</v>
      </c>
      <c r="D110" s="34">
        <v>0</v>
      </c>
      <c r="E110" s="50">
        <v>3608</v>
      </c>
      <c r="F110" s="50">
        <v>9418854580.4861012</v>
      </c>
      <c r="G110" s="41">
        <v>0</v>
      </c>
      <c r="H110" s="50">
        <v>1889973826</v>
      </c>
      <c r="I110" s="33">
        <f t="shared" si="3"/>
        <v>16.712375129116104</v>
      </c>
    </row>
    <row r="111" spans="1:9">
      <c r="A111" s="8">
        <f t="shared" si="5"/>
        <v>34</v>
      </c>
      <c r="B111" s="53" t="s">
        <v>73</v>
      </c>
      <c r="C111" s="50">
        <v>11334</v>
      </c>
      <c r="D111" s="34">
        <v>0</v>
      </c>
      <c r="E111" s="50">
        <v>11317</v>
      </c>
      <c r="F111" s="50">
        <v>33240636330.888195</v>
      </c>
      <c r="G111" s="41">
        <v>0</v>
      </c>
      <c r="H111" s="50">
        <v>5993787714.0176001</v>
      </c>
      <c r="I111" s="33">
        <f t="shared" si="3"/>
        <v>15.276859186609713</v>
      </c>
    </row>
    <row r="112" spans="1:9">
      <c r="A112" s="8">
        <f t="shared" si="5"/>
        <v>35</v>
      </c>
      <c r="B112" s="53" t="s">
        <v>74</v>
      </c>
      <c r="C112" s="50">
        <v>960</v>
      </c>
      <c r="D112" s="34">
        <v>0</v>
      </c>
      <c r="E112" s="50">
        <v>1102</v>
      </c>
      <c r="F112" s="50">
        <v>3167607268.6819</v>
      </c>
      <c r="G112" s="41">
        <v>0</v>
      </c>
      <c r="H112" s="50">
        <v>302052241.92000002</v>
      </c>
      <c r="I112" s="33">
        <f t="shared" si="3"/>
        <v>8.7055297788456887</v>
      </c>
    </row>
    <row r="113" spans="1:9">
      <c r="A113" s="8">
        <f t="shared" si="5"/>
        <v>36</v>
      </c>
      <c r="B113" s="53" t="s">
        <v>133</v>
      </c>
      <c r="C113" s="50">
        <v>90</v>
      </c>
      <c r="D113" s="50">
        <v>1421</v>
      </c>
      <c r="E113" s="34">
        <v>2</v>
      </c>
      <c r="F113" s="34">
        <v>420002224.88739997</v>
      </c>
      <c r="G113" s="32">
        <v>0</v>
      </c>
      <c r="H113" s="50">
        <v>35132845.436999999</v>
      </c>
      <c r="I113" s="33">
        <f t="shared" si="3"/>
        <v>7.7192129826336773</v>
      </c>
    </row>
    <row r="114" spans="1:9">
      <c r="A114" s="8"/>
      <c r="B114" s="28"/>
      <c r="C114" s="50"/>
      <c r="D114" s="50"/>
      <c r="E114" s="50"/>
      <c r="F114" s="50"/>
      <c r="G114" s="32"/>
      <c r="H114" s="50"/>
      <c r="I114" s="33"/>
    </row>
    <row r="115" spans="1:9">
      <c r="A115" s="15" t="s">
        <v>2</v>
      </c>
      <c r="B115" s="36"/>
      <c r="C115" s="51">
        <f>SUM(C78:C113)</f>
        <v>226381</v>
      </c>
      <c r="D115" s="51">
        <f>SUM(D78:D113)</f>
        <v>1436</v>
      </c>
      <c r="E115" s="51">
        <f>SUM(E78:E113)</f>
        <v>227697</v>
      </c>
      <c r="F115" s="51">
        <f>SUM(F78:F113)</f>
        <v>647110795791.65027</v>
      </c>
      <c r="G115" s="52">
        <v>0</v>
      </c>
      <c r="H115" s="51">
        <f>SUM(H78:H113)</f>
        <v>136016581110.14214</v>
      </c>
      <c r="I115" s="40">
        <f t="shared" si="3"/>
        <v>17.368385414930938</v>
      </c>
    </row>
    <row r="116" spans="1:9">
      <c r="A116" s="6"/>
      <c r="B116" s="28"/>
      <c r="C116" s="34"/>
      <c r="D116" s="34"/>
      <c r="E116" s="34"/>
      <c r="F116" s="34"/>
      <c r="G116" s="41"/>
      <c r="H116" s="34"/>
      <c r="I116" s="33"/>
    </row>
    <row r="117" spans="1:9">
      <c r="A117" s="1" t="s">
        <v>16</v>
      </c>
      <c r="B117" s="28"/>
      <c r="C117" s="28"/>
      <c r="D117" s="28"/>
      <c r="E117" s="19"/>
      <c r="F117" s="54"/>
      <c r="G117" s="32"/>
      <c r="H117" s="55"/>
      <c r="I117" s="33"/>
    </row>
    <row r="118" spans="1:9">
      <c r="A118" s="1"/>
      <c r="B118" s="28"/>
      <c r="C118" s="28"/>
      <c r="D118" s="28"/>
      <c r="E118" s="19"/>
      <c r="F118" s="54"/>
      <c r="G118" s="56"/>
      <c r="H118" s="55"/>
      <c r="I118" s="33"/>
    </row>
    <row r="119" spans="1:9">
      <c r="A119" s="9"/>
      <c r="B119" s="28" t="s">
        <v>44</v>
      </c>
      <c r="C119" s="28">
        <v>60</v>
      </c>
      <c r="D119" s="28">
        <v>0</v>
      </c>
      <c r="E119" s="19">
        <v>65</v>
      </c>
      <c r="F119" s="57">
        <v>106604152</v>
      </c>
      <c r="G119" s="57">
        <v>0</v>
      </c>
      <c r="H119" s="55">
        <v>21054960</v>
      </c>
      <c r="I119" s="33">
        <f>(H119/(H119+F119))*100</f>
        <v>16.493111749046165</v>
      </c>
    </row>
    <row r="120" spans="1:9">
      <c r="A120" s="9"/>
      <c r="B120" s="28" t="s">
        <v>45</v>
      </c>
      <c r="C120" s="28">
        <v>75</v>
      </c>
      <c r="D120" s="28">
        <v>0</v>
      </c>
      <c r="E120" s="19">
        <v>109</v>
      </c>
      <c r="F120" s="57">
        <v>112960099</v>
      </c>
      <c r="G120" s="57">
        <v>0</v>
      </c>
      <c r="H120" s="55">
        <v>24178575</v>
      </c>
      <c r="I120" s="33">
        <f>(H120/(H120+F120))*100</f>
        <v>17.630748712066442</v>
      </c>
    </row>
    <row r="121" spans="1:9">
      <c r="A121" s="9"/>
      <c r="B121" s="28" t="s">
        <v>75</v>
      </c>
      <c r="C121" s="28">
        <v>323</v>
      </c>
      <c r="D121" s="28">
        <v>0</v>
      </c>
      <c r="E121" s="19">
        <v>357</v>
      </c>
      <c r="F121" s="57">
        <v>369396112</v>
      </c>
      <c r="G121" s="57">
        <v>0</v>
      </c>
      <c r="H121" s="55">
        <v>116070373</v>
      </c>
      <c r="I121" s="33">
        <f>(H121/(H121+F121))*100</f>
        <v>23.909039364478478</v>
      </c>
    </row>
    <row r="122" spans="1:9">
      <c r="A122" s="9"/>
      <c r="B122" s="28" t="s">
        <v>76</v>
      </c>
      <c r="C122" s="28">
        <v>150</v>
      </c>
      <c r="D122" s="28">
        <v>0</v>
      </c>
      <c r="E122" s="19">
        <v>155</v>
      </c>
      <c r="F122" s="57">
        <v>321673167</v>
      </c>
      <c r="G122" s="57">
        <v>0</v>
      </c>
      <c r="H122" s="55">
        <v>40552350</v>
      </c>
      <c r="I122" s="33">
        <f>(H122/(H122+F122))*100</f>
        <v>11.19533221620055</v>
      </c>
    </row>
    <row r="123" spans="1:9">
      <c r="A123" s="9"/>
      <c r="B123" s="28" t="s">
        <v>134</v>
      </c>
      <c r="C123" s="28">
        <v>45</v>
      </c>
      <c r="D123" s="28">
        <v>0</v>
      </c>
      <c r="E123" s="19">
        <v>66</v>
      </c>
      <c r="F123" s="57">
        <v>36514789</v>
      </c>
      <c r="G123" s="57">
        <v>0</v>
      </c>
      <c r="H123" s="55">
        <v>11662695</v>
      </c>
      <c r="I123" s="33">
        <f t="shared" ref="I123:I131" si="6">(H123/(H123+F123))*100</f>
        <v>24.207770999415413</v>
      </c>
    </row>
    <row r="124" spans="1:9">
      <c r="A124" s="9"/>
      <c r="B124" s="28" t="s">
        <v>42</v>
      </c>
      <c r="C124" s="28">
        <v>78</v>
      </c>
      <c r="D124" s="28">
        <v>0</v>
      </c>
      <c r="E124" s="19">
        <v>34</v>
      </c>
      <c r="F124" s="57">
        <v>107681190</v>
      </c>
      <c r="G124" s="57">
        <v>0</v>
      </c>
      <c r="H124" s="55">
        <v>25334010</v>
      </c>
      <c r="I124" s="33">
        <f t="shared" si="6"/>
        <v>19.045951139418655</v>
      </c>
    </row>
    <row r="125" spans="1:9">
      <c r="A125" s="9"/>
      <c r="B125" s="28" t="s">
        <v>136</v>
      </c>
      <c r="C125" s="28">
        <v>87</v>
      </c>
      <c r="D125" s="28">
        <v>0</v>
      </c>
      <c r="E125" s="19">
        <v>35</v>
      </c>
      <c r="F125" s="57">
        <v>114455336</v>
      </c>
      <c r="G125" s="57">
        <v>0</v>
      </c>
      <c r="H125" s="55">
        <v>33253923</v>
      </c>
      <c r="I125" s="33">
        <f t="shared" si="6"/>
        <v>22.513093102714706</v>
      </c>
    </row>
    <row r="126" spans="1:9">
      <c r="A126" s="9"/>
      <c r="B126" s="28" t="s">
        <v>77</v>
      </c>
      <c r="C126" s="57">
        <v>0</v>
      </c>
      <c r="D126" s="57">
        <v>0</v>
      </c>
      <c r="E126" s="19">
        <v>2</v>
      </c>
      <c r="F126" s="57">
        <v>0</v>
      </c>
      <c r="G126" s="57">
        <v>0</v>
      </c>
      <c r="H126" s="57">
        <v>0</v>
      </c>
      <c r="I126" s="58">
        <v>0</v>
      </c>
    </row>
    <row r="127" spans="1:9">
      <c r="A127" s="9"/>
      <c r="B127" s="28" t="s">
        <v>138</v>
      </c>
      <c r="C127" s="57">
        <v>0</v>
      </c>
      <c r="D127" s="57">
        <v>0</v>
      </c>
      <c r="E127" s="19">
        <v>2</v>
      </c>
      <c r="F127" s="57">
        <v>0</v>
      </c>
      <c r="G127" s="57">
        <v>0</v>
      </c>
      <c r="H127" s="57">
        <v>0</v>
      </c>
      <c r="I127" s="58">
        <v>0</v>
      </c>
    </row>
    <row r="128" spans="1:9">
      <c r="A128" s="1"/>
      <c r="B128" s="28" t="s">
        <v>43</v>
      </c>
      <c r="C128" s="57">
        <v>0</v>
      </c>
      <c r="D128" s="57">
        <v>0</v>
      </c>
      <c r="E128" s="19">
        <v>3</v>
      </c>
      <c r="F128" s="57">
        <v>0</v>
      </c>
      <c r="G128" s="57">
        <v>0</v>
      </c>
      <c r="H128" s="57">
        <v>0</v>
      </c>
      <c r="I128" s="58">
        <v>0</v>
      </c>
    </row>
    <row r="129" spans="1:9">
      <c r="A129" s="1"/>
      <c r="B129" s="28" t="s">
        <v>137</v>
      </c>
      <c r="C129" s="57">
        <v>0</v>
      </c>
      <c r="D129" s="57">
        <v>0</v>
      </c>
      <c r="E129" s="19">
        <v>2</v>
      </c>
      <c r="F129" s="57">
        <v>0</v>
      </c>
      <c r="G129" s="57">
        <v>0</v>
      </c>
      <c r="H129" s="57">
        <v>0</v>
      </c>
      <c r="I129" s="58">
        <v>0</v>
      </c>
    </row>
    <row r="130" spans="1:9">
      <c r="A130" s="1"/>
      <c r="B130" s="28" t="s">
        <v>46</v>
      </c>
      <c r="C130" s="57">
        <v>0</v>
      </c>
      <c r="D130" s="57">
        <v>0</v>
      </c>
      <c r="E130" s="19">
        <v>9</v>
      </c>
      <c r="F130" s="57">
        <v>0</v>
      </c>
      <c r="G130" s="57">
        <v>0</v>
      </c>
      <c r="H130" s="57">
        <v>0</v>
      </c>
      <c r="I130" s="58">
        <v>0</v>
      </c>
    </row>
    <row r="131" spans="1:9">
      <c r="A131" s="9"/>
      <c r="B131" s="28" t="s">
        <v>135</v>
      </c>
      <c r="C131" s="28">
        <v>100</v>
      </c>
      <c r="D131" s="28">
        <v>0</v>
      </c>
      <c r="E131" s="19">
        <v>73</v>
      </c>
      <c r="F131" s="57">
        <v>165237131</v>
      </c>
      <c r="G131" s="57">
        <v>0</v>
      </c>
      <c r="H131" s="55">
        <v>38719900</v>
      </c>
      <c r="I131" s="33">
        <f t="shared" si="6"/>
        <v>18.984341853848619</v>
      </c>
    </row>
    <row r="132" spans="1:9">
      <c r="A132" s="9"/>
      <c r="B132" s="28"/>
      <c r="C132" s="28"/>
      <c r="D132" s="28"/>
      <c r="E132" s="28"/>
      <c r="F132" s="55"/>
      <c r="G132" s="32"/>
      <c r="H132" s="55"/>
      <c r="I132" s="33"/>
    </row>
    <row r="133" spans="1:9">
      <c r="A133" s="17" t="s">
        <v>2</v>
      </c>
      <c r="B133" s="36"/>
      <c r="C133" s="36">
        <f>SUM(C117:C132)</f>
        <v>918</v>
      </c>
      <c r="D133" s="36"/>
      <c r="E133" s="36">
        <f>SUM(E117:E132)</f>
        <v>912</v>
      </c>
      <c r="F133" s="59">
        <f>SUM(F117:F132)</f>
        <v>1334521976</v>
      </c>
      <c r="G133" s="42">
        <v>0</v>
      </c>
      <c r="H133" s="59">
        <f>SUM(H117:H132)</f>
        <v>310826786</v>
      </c>
      <c r="I133" s="40">
        <f>(H133/(H133+F133))*100</f>
        <v>18.891240153982626</v>
      </c>
    </row>
    <row r="134" spans="1:9">
      <c r="A134" s="9"/>
      <c r="B134" s="28"/>
      <c r="C134" s="34"/>
      <c r="D134" s="34"/>
      <c r="E134" s="34"/>
      <c r="F134" s="34"/>
      <c r="G134" s="41"/>
      <c r="H134" s="34"/>
      <c r="I134" s="49"/>
    </row>
    <row r="135" spans="1:9" ht="25.5">
      <c r="A135" s="9" t="s">
        <v>149</v>
      </c>
      <c r="B135" s="28"/>
      <c r="C135" s="28"/>
      <c r="D135" s="28"/>
      <c r="E135" s="28"/>
      <c r="F135" s="28"/>
      <c r="G135" s="32"/>
      <c r="H135" s="28"/>
      <c r="I135" s="33"/>
    </row>
    <row r="136" spans="1:9">
      <c r="A136" s="9"/>
      <c r="B136" s="10" t="s">
        <v>78</v>
      </c>
      <c r="C136" s="11">
        <v>180</v>
      </c>
      <c r="D136" s="60">
        <v>0</v>
      </c>
      <c r="E136" s="12">
        <v>180</v>
      </c>
      <c r="F136" s="60">
        <v>249266689.19999996</v>
      </c>
      <c r="G136" s="61">
        <v>0</v>
      </c>
      <c r="H136" s="60">
        <v>70905914.842609197</v>
      </c>
      <c r="I136" s="33">
        <f>(H136/(H136+F136))*100</f>
        <v>22.146153027250548</v>
      </c>
    </row>
    <row r="137" spans="1:9">
      <c r="A137" s="9"/>
      <c r="B137" s="10" t="s">
        <v>24</v>
      </c>
      <c r="C137" s="11">
        <v>270</v>
      </c>
      <c r="D137" s="60">
        <v>0</v>
      </c>
      <c r="E137" s="12">
        <v>913</v>
      </c>
      <c r="F137" s="60">
        <v>644971342.5</v>
      </c>
      <c r="G137" s="61">
        <v>0</v>
      </c>
      <c r="H137" s="60">
        <v>62883769.654243492</v>
      </c>
      <c r="I137" s="33">
        <f>(H137/(H137+F137))*100</f>
        <v>8.883706365115712</v>
      </c>
    </row>
    <row r="138" spans="1:9">
      <c r="A138" s="9"/>
      <c r="B138" s="10" t="s">
        <v>139</v>
      </c>
      <c r="C138" s="11">
        <v>800</v>
      </c>
      <c r="D138" s="60">
        <v>0</v>
      </c>
      <c r="E138" s="12">
        <v>780</v>
      </c>
      <c r="F138" s="60">
        <v>6910963818.3159494</v>
      </c>
      <c r="G138" s="61">
        <v>0</v>
      </c>
      <c r="H138" s="60">
        <v>124847832.803151</v>
      </c>
      <c r="I138" s="33">
        <f>(H138/(H138+F138))*100</f>
        <v>1.7744624073797226</v>
      </c>
    </row>
    <row r="139" spans="1:9">
      <c r="A139" s="9"/>
      <c r="B139" s="10" t="s">
        <v>27</v>
      </c>
      <c r="C139" s="12">
        <v>0</v>
      </c>
      <c r="D139" s="60">
        <v>0</v>
      </c>
      <c r="E139" s="12">
        <v>0</v>
      </c>
      <c r="F139" s="60">
        <v>0</v>
      </c>
      <c r="G139" s="61">
        <v>0</v>
      </c>
      <c r="H139" s="60">
        <v>0</v>
      </c>
      <c r="I139" s="33"/>
    </row>
    <row r="140" spans="1:9">
      <c r="A140" s="9"/>
      <c r="B140" s="10" t="s">
        <v>79</v>
      </c>
      <c r="C140" s="11">
        <v>56</v>
      </c>
      <c r="D140" s="60">
        <v>0</v>
      </c>
      <c r="E140" s="12">
        <v>56</v>
      </c>
      <c r="F140" s="60">
        <v>140202251.28</v>
      </c>
      <c r="G140" s="61">
        <v>0</v>
      </c>
      <c r="H140" s="60">
        <v>10811216.887862531</v>
      </c>
      <c r="I140" s="33">
        <f>(H140/(H140+F140))*100</f>
        <v>7.1591077398772613</v>
      </c>
    </row>
    <row r="141" spans="1:9">
      <c r="A141" s="9"/>
      <c r="B141" s="10" t="s">
        <v>25</v>
      </c>
      <c r="C141" s="11">
        <v>28985</v>
      </c>
      <c r="D141" s="60"/>
      <c r="E141" s="12">
        <v>28893</v>
      </c>
      <c r="F141" s="60">
        <v>53115353222.051842</v>
      </c>
      <c r="G141" s="61">
        <v>0</v>
      </c>
      <c r="H141" s="60">
        <v>16568113175.659472</v>
      </c>
      <c r="I141" s="33">
        <f>(H141/(H141+F141))*100</f>
        <v>23.776247124531157</v>
      </c>
    </row>
    <row r="142" spans="1:9" ht="25.5">
      <c r="A142" s="9"/>
      <c r="B142" s="10" t="s">
        <v>140</v>
      </c>
      <c r="C142" s="11">
        <v>0</v>
      </c>
      <c r="D142" s="60"/>
      <c r="E142" s="12">
        <v>1</v>
      </c>
      <c r="F142" s="60">
        <v>0</v>
      </c>
      <c r="G142" s="61">
        <v>0</v>
      </c>
      <c r="H142" s="60">
        <v>0</v>
      </c>
      <c r="I142" s="62">
        <v>0</v>
      </c>
    </row>
    <row r="143" spans="1:9">
      <c r="A143" s="9"/>
      <c r="B143" s="10" t="s">
        <v>26</v>
      </c>
      <c r="C143" s="11">
        <v>0</v>
      </c>
      <c r="D143" s="60"/>
      <c r="E143" s="12">
        <v>4</v>
      </c>
      <c r="F143" s="60">
        <v>0</v>
      </c>
      <c r="G143" s="61">
        <v>0</v>
      </c>
      <c r="H143" s="60">
        <v>0</v>
      </c>
      <c r="I143" s="62">
        <v>0</v>
      </c>
    </row>
    <row r="144" spans="1:9" ht="25.5">
      <c r="A144" s="9"/>
      <c r="B144" s="10" t="s">
        <v>141</v>
      </c>
      <c r="C144" s="11">
        <v>120</v>
      </c>
      <c r="D144" s="60"/>
      <c r="E144" s="12">
        <v>893</v>
      </c>
      <c r="F144" s="60">
        <v>175340498.06</v>
      </c>
      <c r="G144" s="61">
        <v>0</v>
      </c>
      <c r="H144" s="60">
        <v>30268206.43988809</v>
      </c>
      <c r="I144" s="33">
        <f>(H144/(H144+F144))*100</f>
        <v>14.721267036583349</v>
      </c>
    </row>
    <row r="145" spans="1:9">
      <c r="A145" s="9"/>
      <c r="B145" s="10" t="s">
        <v>28</v>
      </c>
      <c r="C145" s="11">
        <v>98</v>
      </c>
      <c r="D145" s="60"/>
      <c r="E145" s="12">
        <v>103</v>
      </c>
      <c r="F145" s="60">
        <v>273318483.75999999</v>
      </c>
      <c r="G145" s="61">
        <v>0</v>
      </c>
      <c r="H145" s="60">
        <v>44878350.388919681</v>
      </c>
      <c r="I145" s="33">
        <f>(H145/(H145+F145))*100</f>
        <v>14.103958799262003</v>
      </c>
    </row>
    <row r="146" spans="1:9">
      <c r="A146" s="9"/>
      <c r="B146" s="10" t="s">
        <v>142</v>
      </c>
      <c r="C146" s="11">
        <v>0</v>
      </c>
      <c r="D146" s="60"/>
      <c r="E146" s="12">
        <v>0</v>
      </c>
      <c r="F146" s="60">
        <v>0</v>
      </c>
      <c r="G146" s="61">
        <v>0</v>
      </c>
      <c r="H146" s="60">
        <v>0</v>
      </c>
      <c r="I146" s="62">
        <v>0</v>
      </c>
    </row>
    <row r="147" spans="1:9">
      <c r="A147" s="9"/>
      <c r="B147" s="10" t="s">
        <v>80</v>
      </c>
      <c r="C147" s="11">
        <v>1180</v>
      </c>
      <c r="D147" s="60">
        <v>0</v>
      </c>
      <c r="E147" s="12">
        <v>1713</v>
      </c>
      <c r="F147" s="60">
        <v>3393978798.0677872</v>
      </c>
      <c r="G147" s="61">
        <v>0</v>
      </c>
      <c r="H147" s="60">
        <v>718403434.55410349</v>
      </c>
      <c r="I147" s="33">
        <f>(H147/(H147+F147))*100</f>
        <v>17.469276782087402</v>
      </c>
    </row>
    <row r="148" spans="1:9">
      <c r="A148" s="9"/>
      <c r="B148" s="10" t="s">
        <v>81</v>
      </c>
      <c r="C148" s="11">
        <v>6240</v>
      </c>
      <c r="D148" s="60">
        <v>0</v>
      </c>
      <c r="E148" s="12">
        <v>6547</v>
      </c>
      <c r="F148" s="60">
        <v>19453975417.476803</v>
      </c>
      <c r="G148" s="61">
        <v>0</v>
      </c>
      <c r="H148" s="60">
        <v>2175617935.377131</v>
      </c>
      <c r="I148" s="33">
        <f>(H148/(H148+F148))*100</f>
        <v>10.058524447895213</v>
      </c>
    </row>
    <row r="149" spans="1:9">
      <c r="A149" s="9"/>
      <c r="B149" s="10" t="s">
        <v>143</v>
      </c>
      <c r="C149" s="11">
        <v>0</v>
      </c>
      <c r="D149" s="60">
        <v>0</v>
      </c>
      <c r="E149" s="12">
        <v>0</v>
      </c>
      <c r="F149" s="60">
        <v>0</v>
      </c>
      <c r="G149" s="61">
        <v>0</v>
      </c>
      <c r="H149" s="60">
        <v>0</v>
      </c>
      <c r="I149" s="62">
        <v>0</v>
      </c>
    </row>
    <row r="150" spans="1:9">
      <c r="A150" s="9"/>
      <c r="B150" s="10" t="s">
        <v>82</v>
      </c>
      <c r="C150" s="11">
        <v>461</v>
      </c>
      <c r="D150" s="60">
        <v>0</v>
      </c>
      <c r="E150" s="12">
        <v>1013</v>
      </c>
      <c r="F150" s="60">
        <v>1168995064.6437998</v>
      </c>
      <c r="G150" s="61">
        <v>0</v>
      </c>
      <c r="H150" s="60">
        <v>76747978.721241847</v>
      </c>
      <c r="I150" s="33">
        <f>(H150/(H150+F150))*100</f>
        <v>6.1608193704158847</v>
      </c>
    </row>
    <row r="151" spans="1:9" ht="25.5">
      <c r="A151" s="9"/>
      <c r="B151" s="10" t="s">
        <v>144</v>
      </c>
      <c r="C151" s="11">
        <v>6880</v>
      </c>
      <c r="D151" s="60">
        <v>0</v>
      </c>
      <c r="E151" s="12">
        <v>8359</v>
      </c>
      <c r="F151" s="60">
        <v>15106543075.549751</v>
      </c>
      <c r="G151" s="61">
        <v>0</v>
      </c>
      <c r="H151" s="60">
        <v>3366632578.7332315</v>
      </c>
      <c r="I151" s="33">
        <f>(H151/(H151+F151))*100</f>
        <v>18.224438730720792</v>
      </c>
    </row>
    <row r="152" spans="1:9">
      <c r="A152" s="9"/>
      <c r="B152" s="10" t="s">
        <v>145</v>
      </c>
      <c r="C152" s="11">
        <v>0</v>
      </c>
      <c r="D152" s="60">
        <v>0</v>
      </c>
      <c r="E152" s="12">
        <v>0</v>
      </c>
      <c r="F152" s="60">
        <v>0</v>
      </c>
      <c r="G152" s="61">
        <v>0</v>
      </c>
      <c r="H152" s="60">
        <v>0</v>
      </c>
      <c r="I152" s="62">
        <v>0</v>
      </c>
    </row>
    <row r="153" spans="1:9" ht="25.5">
      <c r="A153" s="9"/>
      <c r="B153" s="10" t="s">
        <v>83</v>
      </c>
      <c r="C153" s="11">
        <v>100</v>
      </c>
      <c r="D153" s="60">
        <v>0</v>
      </c>
      <c r="E153" s="12">
        <v>1126</v>
      </c>
      <c r="F153" s="60">
        <v>278700719.99999994</v>
      </c>
      <c r="G153" s="61">
        <v>0</v>
      </c>
      <c r="H153" s="60">
        <v>23791631.919405315</v>
      </c>
      <c r="I153" s="33">
        <f t="shared" ref="I153:I158" si="7">(H153/(H153+F153))*100</f>
        <v>7.8652011425876482</v>
      </c>
    </row>
    <row r="154" spans="1:9">
      <c r="A154" s="9"/>
      <c r="B154" s="10" t="s">
        <v>84</v>
      </c>
      <c r="C154" s="11">
        <v>400</v>
      </c>
      <c r="D154" s="60">
        <v>0</v>
      </c>
      <c r="E154" s="12">
        <v>731</v>
      </c>
      <c r="F154" s="60">
        <v>1329937829.4484668</v>
      </c>
      <c r="G154" s="61">
        <v>0</v>
      </c>
      <c r="H154" s="60">
        <v>108214088.42386587</v>
      </c>
      <c r="I154" s="33">
        <f t="shared" si="7"/>
        <v>7.524524153467925</v>
      </c>
    </row>
    <row r="155" spans="1:9">
      <c r="A155" s="9"/>
      <c r="B155" s="10" t="s">
        <v>146</v>
      </c>
      <c r="C155" s="11">
        <v>9960</v>
      </c>
      <c r="D155" s="60">
        <v>0</v>
      </c>
      <c r="E155" s="12">
        <v>10215</v>
      </c>
      <c r="F155" s="60">
        <v>32376268953.455055</v>
      </c>
      <c r="G155" s="61">
        <v>0</v>
      </c>
      <c r="H155" s="60">
        <v>7275790034.8834095</v>
      </c>
      <c r="I155" s="33">
        <f t="shared" si="7"/>
        <v>18.349085067746909</v>
      </c>
    </row>
    <row r="156" spans="1:9">
      <c r="A156" s="9"/>
      <c r="B156" s="10" t="s">
        <v>85</v>
      </c>
      <c r="C156" s="11">
        <v>2916</v>
      </c>
      <c r="D156" s="60">
        <v>0</v>
      </c>
      <c r="E156" s="12">
        <v>2907</v>
      </c>
      <c r="F156" s="60">
        <v>12760922468.097185</v>
      </c>
      <c r="G156" s="61">
        <v>0</v>
      </c>
      <c r="H156" s="60">
        <v>1189328821.6679478</v>
      </c>
      <c r="I156" s="33">
        <f t="shared" si="7"/>
        <v>8.5255010606190407</v>
      </c>
    </row>
    <row r="157" spans="1:9">
      <c r="A157" s="9"/>
      <c r="B157" s="10" t="s">
        <v>147</v>
      </c>
      <c r="C157" s="11">
        <v>8210</v>
      </c>
      <c r="D157" s="60">
        <v>0</v>
      </c>
      <c r="E157" s="12">
        <v>7361</v>
      </c>
      <c r="F157" s="60">
        <v>16601293193.520639</v>
      </c>
      <c r="G157" s="61">
        <v>0</v>
      </c>
      <c r="H157" s="60">
        <v>3403642225.9968157</v>
      </c>
      <c r="I157" s="33">
        <f t="shared" si="7"/>
        <v>17.01401256549978</v>
      </c>
    </row>
    <row r="158" spans="1:9">
      <c r="A158" s="9"/>
      <c r="B158" s="10" t="s">
        <v>148</v>
      </c>
      <c r="C158" s="12">
        <v>420</v>
      </c>
      <c r="D158" s="60">
        <v>0</v>
      </c>
      <c r="E158" s="12">
        <v>387</v>
      </c>
      <c r="F158" s="60">
        <v>4690289064.1871996</v>
      </c>
      <c r="G158" s="61">
        <v>0</v>
      </c>
      <c r="H158" s="60">
        <v>76250420.939985335</v>
      </c>
      <c r="I158" s="33">
        <f t="shared" si="7"/>
        <v>1.5997018629113644</v>
      </c>
    </row>
    <row r="159" spans="1:9" ht="25.5">
      <c r="A159" s="9"/>
      <c r="B159" s="10" t="s">
        <v>23</v>
      </c>
      <c r="C159" s="11"/>
      <c r="D159" s="34">
        <v>2252</v>
      </c>
      <c r="E159" s="12">
        <v>1859</v>
      </c>
      <c r="F159" s="60">
        <v>0</v>
      </c>
      <c r="G159" s="61">
        <v>0</v>
      </c>
      <c r="H159" s="60">
        <v>0</v>
      </c>
      <c r="I159" s="35">
        <v>0</v>
      </c>
    </row>
    <row r="160" spans="1:9">
      <c r="A160" s="9"/>
      <c r="B160" s="10"/>
      <c r="C160" s="11"/>
      <c r="D160" s="28"/>
      <c r="E160" s="12"/>
      <c r="F160" s="60"/>
      <c r="G160" s="32"/>
      <c r="H160" s="60"/>
      <c r="I160" s="33"/>
    </row>
    <row r="161" spans="1:9">
      <c r="A161" s="9"/>
      <c r="B161" s="10"/>
      <c r="C161" s="11"/>
      <c r="D161" s="28"/>
      <c r="E161" s="12"/>
      <c r="F161" s="60"/>
      <c r="G161" s="32"/>
      <c r="H161" s="60"/>
      <c r="I161" s="33"/>
    </row>
    <row r="162" spans="1:9">
      <c r="A162" s="17" t="s">
        <v>2</v>
      </c>
      <c r="B162" s="20"/>
      <c r="C162" s="63">
        <f t="shared" ref="C162:H162" si="8">SUM(C136:C160)</f>
        <v>67276</v>
      </c>
      <c r="D162" s="63">
        <f t="shared" si="8"/>
        <v>2252</v>
      </c>
      <c r="E162" s="64">
        <f t="shared" si="8"/>
        <v>74041</v>
      </c>
      <c r="F162" s="64">
        <f t="shared" si="8"/>
        <v>168670320889.6145</v>
      </c>
      <c r="G162" s="52">
        <f t="shared" si="8"/>
        <v>0</v>
      </c>
      <c r="H162" s="64">
        <f t="shared" si="8"/>
        <v>35327127617.893288</v>
      </c>
      <c r="I162" s="40">
        <f>(H162/(H162+F162))*100</f>
        <v>17.317436015182871</v>
      </c>
    </row>
    <row r="163" spans="1:9">
      <c r="A163" s="9"/>
      <c r="B163" s="18"/>
      <c r="C163" s="65"/>
      <c r="D163" s="65"/>
      <c r="E163" s="65"/>
      <c r="F163" s="65"/>
      <c r="G163" s="66"/>
      <c r="H163" s="65"/>
      <c r="I163" s="33"/>
    </row>
    <row r="164" spans="1:9">
      <c r="A164" s="9"/>
      <c r="B164" s="18"/>
      <c r="C164" s="65"/>
      <c r="D164" s="65"/>
      <c r="E164" s="65"/>
      <c r="F164" s="65"/>
      <c r="G164" s="66"/>
      <c r="H164" s="65"/>
      <c r="I164" s="33"/>
    </row>
    <row r="165" spans="1:9">
      <c r="A165" s="9" t="s">
        <v>150</v>
      </c>
      <c r="B165" s="28"/>
      <c r="C165" s="28"/>
      <c r="D165" s="28"/>
      <c r="E165" s="28"/>
      <c r="F165" s="28"/>
      <c r="G165" s="32"/>
      <c r="H165" s="28"/>
      <c r="I165" s="33"/>
    </row>
    <row r="166" spans="1:9">
      <c r="A166" s="9"/>
      <c r="B166" s="10" t="s">
        <v>153</v>
      </c>
      <c r="C166" s="11">
        <v>1260</v>
      </c>
      <c r="D166" s="60">
        <v>0</v>
      </c>
      <c r="E166" s="12">
        <v>950</v>
      </c>
      <c r="F166" s="60">
        <v>1962729742.9833002</v>
      </c>
      <c r="G166" s="61" t="s">
        <v>58</v>
      </c>
      <c r="H166" s="60">
        <v>816211998</v>
      </c>
      <c r="I166" s="33">
        <f>(H166/(H166+F166))*100</f>
        <v>29.37132455721046</v>
      </c>
    </row>
    <row r="167" spans="1:9">
      <c r="A167" s="9"/>
      <c r="B167" s="10" t="s">
        <v>154</v>
      </c>
      <c r="C167" s="11">
        <v>432</v>
      </c>
      <c r="D167" s="60">
        <v>0</v>
      </c>
      <c r="E167" s="12">
        <v>281</v>
      </c>
      <c r="F167" s="60">
        <v>984739258.97920012</v>
      </c>
      <c r="G167" s="61" t="s">
        <v>58</v>
      </c>
      <c r="H167" s="60">
        <v>95749344</v>
      </c>
      <c r="I167" s="33">
        <f>(H167/(H167+F167))*100</f>
        <v>8.8616708900022729</v>
      </c>
    </row>
    <row r="168" spans="1:9">
      <c r="A168" s="9"/>
      <c r="B168" s="10" t="s">
        <v>155</v>
      </c>
      <c r="C168" s="11">
        <v>900</v>
      </c>
      <c r="D168" s="60">
        <v>0</v>
      </c>
      <c r="E168" s="12">
        <v>517</v>
      </c>
      <c r="F168" s="60">
        <v>1631451028.9252</v>
      </c>
      <c r="G168" s="61" t="s">
        <v>58</v>
      </c>
      <c r="H168" s="60">
        <v>701409213</v>
      </c>
      <c r="I168" s="33">
        <f>(H168/(H168+F168))*100</f>
        <v>30.066490927941743</v>
      </c>
    </row>
    <row r="169" spans="1:9">
      <c r="A169" s="9"/>
      <c r="B169" s="10" t="s">
        <v>156</v>
      </c>
      <c r="C169" s="12">
        <v>216</v>
      </c>
      <c r="D169" s="60">
        <v>0</v>
      </c>
      <c r="E169" s="12">
        <v>159</v>
      </c>
      <c r="F169" s="60">
        <v>477100481.46994996</v>
      </c>
      <c r="G169" s="61" t="s">
        <v>58</v>
      </c>
      <c r="H169" s="60">
        <v>34716168</v>
      </c>
      <c r="I169" s="33">
        <f>(H169/(H169+F169))*100</f>
        <v>6.7829305740547765</v>
      </c>
    </row>
    <row r="170" spans="1:9">
      <c r="A170" s="9"/>
      <c r="B170" s="10" t="s">
        <v>157</v>
      </c>
      <c r="C170" s="11">
        <v>585</v>
      </c>
      <c r="D170" s="34">
        <v>2252</v>
      </c>
      <c r="E170" s="12">
        <v>384</v>
      </c>
      <c r="F170" s="60">
        <v>1478169735.1557</v>
      </c>
      <c r="G170" s="61" t="s">
        <v>58</v>
      </c>
      <c r="H170" s="60">
        <v>302192280</v>
      </c>
      <c r="I170" s="35">
        <v>0</v>
      </c>
    </row>
    <row r="171" spans="1:9">
      <c r="A171" s="9"/>
      <c r="B171" s="10"/>
      <c r="C171" s="11"/>
      <c r="D171" s="28"/>
      <c r="E171" s="12"/>
      <c r="F171" s="60"/>
      <c r="G171" s="32"/>
      <c r="H171" s="60"/>
      <c r="I171" s="33"/>
    </row>
    <row r="172" spans="1:9">
      <c r="A172" s="9"/>
      <c r="B172" s="10"/>
      <c r="C172" s="11"/>
      <c r="D172" s="28"/>
      <c r="E172" s="12"/>
      <c r="F172" s="60"/>
      <c r="G172" s="32"/>
      <c r="H172" s="60"/>
      <c r="I172" s="33"/>
    </row>
    <row r="173" spans="1:9">
      <c r="A173" s="17" t="s">
        <v>2</v>
      </c>
      <c r="B173" s="20"/>
      <c r="C173" s="63">
        <f t="shared" ref="C173:H173" si="9">SUM(C166:C171)</f>
        <v>3393</v>
      </c>
      <c r="D173" s="63">
        <f t="shared" si="9"/>
        <v>2252</v>
      </c>
      <c r="E173" s="64">
        <f t="shared" si="9"/>
        <v>2291</v>
      </c>
      <c r="F173" s="64">
        <f t="shared" si="9"/>
        <v>6534190247.5133505</v>
      </c>
      <c r="G173" s="52">
        <f t="shared" si="9"/>
        <v>0</v>
      </c>
      <c r="H173" s="64">
        <f t="shared" si="9"/>
        <v>1950279003</v>
      </c>
      <c r="I173" s="40">
        <f>(H173/(H173+F173))*100</f>
        <v>22.986458497471705</v>
      </c>
    </row>
    <row r="174" spans="1:9">
      <c r="A174" s="9"/>
      <c r="B174" s="18"/>
      <c r="C174" s="65"/>
      <c r="D174" s="65"/>
      <c r="E174" s="65"/>
      <c r="F174" s="65"/>
      <c r="G174" s="66"/>
      <c r="H174" s="65"/>
      <c r="I174" s="33"/>
    </row>
    <row r="175" spans="1:9">
      <c r="A175" s="9"/>
      <c r="B175" s="18"/>
      <c r="C175" s="65"/>
      <c r="D175" s="65"/>
      <c r="E175" s="65"/>
      <c r="F175" s="65"/>
      <c r="G175" s="66"/>
      <c r="H175" s="65"/>
      <c r="I175" s="33"/>
    </row>
    <row r="176" spans="1:9">
      <c r="A176" s="9"/>
      <c r="B176" s="18"/>
      <c r="C176" s="65"/>
      <c r="D176" s="65"/>
      <c r="E176" s="65"/>
      <c r="F176" s="65"/>
      <c r="G176" s="66"/>
      <c r="H176" s="65"/>
      <c r="I176" s="33"/>
    </row>
    <row r="177" spans="1:9">
      <c r="A177" s="9"/>
      <c r="B177" s="10"/>
      <c r="C177" s="11"/>
      <c r="D177" s="28"/>
      <c r="E177" s="12"/>
      <c r="F177" s="60"/>
      <c r="G177" s="32"/>
      <c r="H177" s="60"/>
      <c r="I177" s="33"/>
    </row>
    <row r="178" spans="1:9" ht="13.5" thickBot="1">
      <c r="A178" s="21" t="s">
        <v>47</v>
      </c>
      <c r="B178" s="67"/>
      <c r="C178" s="68">
        <f t="shared" ref="C178:H178" si="10">SUM(C162,C133,C115,C75,C52,C26+C173)</f>
        <v>612853</v>
      </c>
      <c r="D178" s="68">
        <f t="shared" si="10"/>
        <v>21452</v>
      </c>
      <c r="E178" s="68">
        <f t="shared" si="10"/>
        <v>632412</v>
      </c>
      <c r="F178" s="68">
        <f t="shared" si="10"/>
        <v>1624540337657.8359</v>
      </c>
      <c r="G178" s="68">
        <f t="shared" si="10"/>
        <v>7512</v>
      </c>
      <c r="H178" s="68">
        <f t="shared" si="10"/>
        <v>342487791645.85681</v>
      </c>
      <c r="I178" s="69">
        <f>(H178/(H178+F178))*100</f>
        <v>17.411433346766316</v>
      </c>
    </row>
    <row r="179" spans="1:9" ht="13.5" thickTop="1">
      <c r="A179" s="24"/>
      <c r="I179" s="24"/>
    </row>
    <row r="180" spans="1:9">
      <c r="A180" s="13"/>
      <c r="G180" s="24"/>
      <c r="I180" s="23"/>
    </row>
    <row r="181" spans="1:9">
      <c r="A181" s="13"/>
      <c r="D181" s="71"/>
      <c r="I181" s="23"/>
    </row>
    <row r="182" spans="1:9">
      <c r="A182" s="13"/>
      <c r="I182" s="23"/>
    </row>
    <row r="183" spans="1:9">
      <c r="A183" s="13"/>
      <c r="I183" s="23"/>
    </row>
    <row r="184" spans="1:9">
      <c r="A184" s="13"/>
      <c r="I184" s="23"/>
    </row>
    <row r="185" spans="1:9">
      <c r="A185" s="13"/>
      <c r="I185" s="23"/>
    </row>
    <row r="186" spans="1:9">
      <c r="A186" s="13"/>
      <c r="I186" s="23"/>
    </row>
    <row r="187" spans="1:9">
      <c r="A187" s="13"/>
      <c r="I187" s="23"/>
    </row>
    <row r="188" spans="1:9">
      <c r="A188" s="13"/>
      <c r="I188" s="23"/>
    </row>
    <row r="189" spans="1:9">
      <c r="A189" s="13"/>
      <c r="I189" s="23"/>
    </row>
    <row r="190" spans="1:9">
      <c r="A190" s="13"/>
      <c r="I190" s="23"/>
    </row>
    <row r="191" spans="1:9">
      <c r="A191" s="13"/>
      <c r="I191" s="23"/>
    </row>
    <row r="192" spans="1:9">
      <c r="A192" s="13"/>
      <c r="I192" s="23"/>
    </row>
    <row r="193" spans="1:9">
      <c r="A193" s="13"/>
      <c r="I193" s="23"/>
    </row>
    <row r="194" spans="1:9">
      <c r="A194" s="13"/>
      <c r="I194" s="23"/>
    </row>
    <row r="195" spans="1:9">
      <c r="A195" s="13"/>
      <c r="I195" s="23"/>
    </row>
    <row r="196" spans="1:9">
      <c r="A196" s="13"/>
      <c r="I196" s="23"/>
    </row>
    <row r="197" spans="1:9">
      <c r="A197" s="13"/>
      <c r="I197" s="23"/>
    </row>
    <row r="198" spans="1:9">
      <c r="A198" s="13"/>
      <c r="I198" s="23"/>
    </row>
    <row r="199" spans="1:9">
      <c r="A199" s="13"/>
      <c r="I199" s="23"/>
    </row>
    <row r="200" spans="1:9">
      <c r="A200" s="13"/>
      <c r="I200" s="23"/>
    </row>
    <row r="201" spans="1:9">
      <c r="A201" s="13"/>
      <c r="I201" s="23"/>
    </row>
    <row r="202" spans="1:9">
      <c r="A202" s="13"/>
      <c r="I202" s="23"/>
    </row>
    <row r="203" spans="1:9">
      <c r="A203" s="13"/>
      <c r="I203" s="23"/>
    </row>
    <row r="204" spans="1:9">
      <c r="A204" s="13"/>
      <c r="I204" s="23"/>
    </row>
    <row r="205" spans="1:9">
      <c r="A205" s="13"/>
      <c r="I205" s="23"/>
    </row>
    <row r="206" spans="1:9">
      <c r="A206" s="13"/>
      <c r="I206" s="23"/>
    </row>
    <row r="207" spans="1:9">
      <c r="A207" s="13"/>
      <c r="I207" s="23"/>
    </row>
    <row r="208" spans="1:9">
      <c r="A208" s="13"/>
      <c r="I208" s="23"/>
    </row>
    <row r="209" spans="1:9">
      <c r="A209" s="13"/>
      <c r="I209" s="23"/>
    </row>
    <row r="210" spans="1:9">
      <c r="A210" s="13"/>
      <c r="I210" s="23"/>
    </row>
  </sheetData>
  <mergeCells count="4">
    <mergeCell ref="A1:I1"/>
    <mergeCell ref="A2:I2"/>
    <mergeCell ref="A3:I3"/>
    <mergeCell ref="A4:I4"/>
  </mergeCells>
  <phoneticPr fontId="6" type="noConversion"/>
  <pageMargins left="0.94488188976377963" right="0.35433070866141736" top="0.98425196850393704" bottom="0.98425196850393704" header="0" footer="0"/>
  <pageSetup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13"/>
  <sheetViews>
    <sheetView tabSelected="1" zoomScale="115" zoomScaleNormal="115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I49" sqref="I49"/>
    </sheetView>
  </sheetViews>
  <sheetFormatPr baseColWidth="10" defaultRowHeight="12.75"/>
  <cols>
    <col min="1" max="1" width="20.7109375" style="14" customWidth="1"/>
    <col min="2" max="2" width="28.42578125" style="24" customWidth="1"/>
    <col min="3" max="3" width="11.5703125" style="24" bestFit="1" customWidth="1"/>
    <col min="4" max="4" width="10.5703125" style="24" customWidth="1"/>
    <col min="5" max="5" width="10.140625" style="24" customWidth="1"/>
    <col min="6" max="6" width="14" style="70" customWidth="1"/>
    <col min="7" max="7" width="9.7109375" style="70" customWidth="1"/>
    <col min="8" max="247" width="11.42578125" style="24"/>
    <col min="248" max="248" width="20.7109375" style="24" customWidth="1"/>
    <col min="249" max="249" width="16.28515625" style="24" customWidth="1"/>
    <col min="250" max="250" width="11.5703125" style="24" bestFit="1" customWidth="1"/>
    <col min="251" max="251" width="10.5703125" style="24" customWidth="1"/>
    <col min="252" max="252" width="10.140625" style="24" customWidth="1"/>
    <col min="253" max="253" width="17.28515625" style="24" customWidth="1"/>
    <col min="254" max="254" width="14" style="24" customWidth="1"/>
    <col min="255" max="255" width="15.7109375" style="24" customWidth="1"/>
    <col min="256" max="256" width="9.7109375" style="24" customWidth="1"/>
    <col min="257" max="503" width="11.42578125" style="24"/>
    <col min="504" max="504" width="20.7109375" style="24" customWidth="1"/>
    <col min="505" max="505" width="16.28515625" style="24" customWidth="1"/>
    <col min="506" max="506" width="11.5703125" style="24" bestFit="1" customWidth="1"/>
    <col min="507" max="507" width="10.5703125" style="24" customWidth="1"/>
    <col min="508" max="508" width="10.140625" style="24" customWidth="1"/>
    <col min="509" max="509" width="17.28515625" style="24" customWidth="1"/>
    <col min="510" max="510" width="14" style="24" customWidth="1"/>
    <col min="511" max="511" width="15.7109375" style="24" customWidth="1"/>
    <col min="512" max="512" width="9.7109375" style="24" customWidth="1"/>
    <col min="513" max="759" width="11.42578125" style="24"/>
    <col min="760" max="760" width="20.7109375" style="24" customWidth="1"/>
    <col min="761" max="761" width="16.28515625" style="24" customWidth="1"/>
    <col min="762" max="762" width="11.5703125" style="24" bestFit="1" customWidth="1"/>
    <col min="763" max="763" width="10.5703125" style="24" customWidth="1"/>
    <col min="764" max="764" width="10.140625" style="24" customWidth="1"/>
    <col min="765" max="765" width="17.28515625" style="24" customWidth="1"/>
    <col min="766" max="766" width="14" style="24" customWidth="1"/>
    <col min="767" max="767" width="15.7109375" style="24" customWidth="1"/>
    <col min="768" max="768" width="9.7109375" style="24" customWidth="1"/>
    <col min="769" max="1015" width="11.42578125" style="24"/>
    <col min="1016" max="1016" width="20.7109375" style="24" customWidth="1"/>
    <col min="1017" max="1017" width="16.28515625" style="24" customWidth="1"/>
    <col min="1018" max="1018" width="11.5703125" style="24" bestFit="1" customWidth="1"/>
    <col min="1019" max="1019" width="10.5703125" style="24" customWidth="1"/>
    <col min="1020" max="1020" width="10.140625" style="24" customWidth="1"/>
    <col min="1021" max="1021" width="17.28515625" style="24" customWidth="1"/>
    <col min="1022" max="1022" width="14" style="24" customWidth="1"/>
    <col min="1023" max="1023" width="15.7109375" style="24" customWidth="1"/>
    <col min="1024" max="1024" width="9.7109375" style="24" customWidth="1"/>
    <col min="1025" max="1271" width="11.42578125" style="24"/>
    <col min="1272" max="1272" width="20.7109375" style="24" customWidth="1"/>
    <col min="1273" max="1273" width="16.28515625" style="24" customWidth="1"/>
    <col min="1274" max="1274" width="11.5703125" style="24" bestFit="1" customWidth="1"/>
    <col min="1275" max="1275" width="10.5703125" style="24" customWidth="1"/>
    <col min="1276" max="1276" width="10.140625" style="24" customWidth="1"/>
    <col min="1277" max="1277" width="17.28515625" style="24" customWidth="1"/>
    <col min="1278" max="1278" width="14" style="24" customWidth="1"/>
    <col min="1279" max="1279" width="15.7109375" style="24" customWidth="1"/>
    <col min="1280" max="1280" width="9.7109375" style="24" customWidth="1"/>
    <col min="1281" max="1527" width="11.42578125" style="24"/>
    <col min="1528" max="1528" width="20.7109375" style="24" customWidth="1"/>
    <col min="1529" max="1529" width="16.28515625" style="24" customWidth="1"/>
    <col min="1530" max="1530" width="11.5703125" style="24" bestFit="1" customWidth="1"/>
    <col min="1531" max="1531" width="10.5703125" style="24" customWidth="1"/>
    <col min="1532" max="1532" width="10.140625" style="24" customWidth="1"/>
    <col min="1533" max="1533" width="17.28515625" style="24" customWidth="1"/>
    <col min="1534" max="1534" width="14" style="24" customWidth="1"/>
    <col min="1535" max="1535" width="15.7109375" style="24" customWidth="1"/>
    <col min="1536" max="1536" width="9.7109375" style="24" customWidth="1"/>
    <col min="1537" max="1783" width="11.42578125" style="24"/>
    <col min="1784" max="1784" width="20.7109375" style="24" customWidth="1"/>
    <col min="1785" max="1785" width="16.28515625" style="24" customWidth="1"/>
    <col min="1786" max="1786" width="11.5703125" style="24" bestFit="1" customWidth="1"/>
    <col min="1787" max="1787" width="10.5703125" style="24" customWidth="1"/>
    <col min="1788" max="1788" width="10.140625" style="24" customWidth="1"/>
    <col min="1789" max="1789" width="17.28515625" style="24" customWidth="1"/>
    <col min="1790" max="1790" width="14" style="24" customWidth="1"/>
    <col min="1791" max="1791" width="15.7109375" style="24" customWidth="1"/>
    <col min="1792" max="1792" width="9.7109375" style="24" customWidth="1"/>
    <col min="1793" max="2039" width="11.42578125" style="24"/>
    <col min="2040" max="2040" width="20.7109375" style="24" customWidth="1"/>
    <col min="2041" max="2041" width="16.28515625" style="24" customWidth="1"/>
    <col min="2042" max="2042" width="11.5703125" style="24" bestFit="1" customWidth="1"/>
    <col min="2043" max="2043" width="10.5703125" style="24" customWidth="1"/>
    <col min="2044" max="2044" width="10.140625" style="24" customWidth="1"/>
    <col min="2045" max="2045" width="17.28515625" style="24" customWidth="1"/>
    <col min="2046" max="2046" width="14" style="24" customWidth="1"/>
    <col min="2047" max="2047" width="15.7109375" style="24" customWidth="1"/>
    <col min="2048" max="2048" width="9.7109375" style="24" customWidth="1"/>
    <col min="2049" max="2295" width="11.42578125" style="24"/>
    <col min="2296" max="2296" width="20.7109375" style="24" customWidth="1"/>
    <col min="2297" max="2297" width="16.28515625" style="24" customWidth="1"/>
    <col min="2298" max="2298" width="11.5703125" style="24" bestFit="1" customWidth="1"/>
    <col min="2299" max="2299" width="10.5703125" style="24" customWidth="1"/>
    <col min="2300" max="2300" width="10.140625" style="24" customWidth="1"/>
    <col min="2301" max="2301" width="17.28515625" style="24" customWidth="1"/>
    <col min="2302" max="2302" width="14" style="24" customWidth="1"/>
    <col min="2303" max="2303" width="15.7109375" style="24" customWidth="1"/>
    <col min="2304" max="2304" width="9.7109375" style="24" customWidth="1"/>
    <col min="2305" max="2551" width="11.42578125" style="24"/>
    <col min="2552" max="2552" width="20.7109375" style="24" customWidth="1"/>
    <col min="2553" max="2553" width="16.28515625" style="24" customWidth="1"/>
    <col min="2554" max="2554" width="11.5703125" style="24" bestFit="1" customWidth="1"/>
    <col min="2555" max="2555" width="10.5703125" style="24" customWidth="1"/>
    <col min="2556" max="2556" width="10.140625" style="24" customWidth="1"/>
    <col min="2557" max="2557" width="17.28515625" style="24" customWidth="1"/>
    <col min="2558" max="2558" width="14" style="24" customWidth="1"/>
    <col min="2559" max="2559" width="15.7109375" style="24" customWidth="1"/>
    <col min="2560" max="2560" width="9.7109375" style="24" customWidth="1"/>
    <col min="2561" max="2807" width="11.42578125" style="24"/>
    <col min="2808" max="2808" width="20.7109375" style="24" customWidth="1"/>
    <col min="2809" max="2809" width="16.28515625" style="24" customWidth="1"/>
    <col min="2810" max="2810" width="11.5703125" style="24" bestFit="1" customWidth="1"/>
    <col min="2811" max="2811" width="10.5703125" style="24" customWidth="1"/>
    <col min="2812" max="2812" width="10.140625" style="24" customWidth="1"/>
    <col min="2813" max="2813" width="17.28515625" style="24" customWidth="1"/>
    <col min="2814" max="2814" width="14" style="24" customWidth="1"/>
    <col min="2815" max="2815" width="15.7109375" style="24" customWidth="1"/>
    <col min="2816" max="2816" width="9.7109375" style="24" customWidth="1"/>
    <col min="2817" max="3063" width="11.42578125" style="24"/>
    <col min="3064" max="3064" width="20.7109375" style="24" customWidth="1"/>
    <col min="3065" max="3065" width="16.28515625" style="24" customWidth="1"/>
    <col min="3066" max="3066" width="11.5703125" style="24" bestFit="1" customWidth="1"/>
    <col min="3067" max="3067" width="10.5703125" style="24" customWidth="1"/>
    <col min="3068" max="3068" width="10.140625" style="24" customWidth="1"/>
    <col min="3069" max="3069" width="17.28515625" style="24" customWidth="1"/>
    <col min="3070" max="3070" width="14" style="24" customWidth="1"/>
    <col min="3071" max="3071" width="15.7109375" style="24" customWidth="1"/>
    <col min="3072" max="3072" width="9.7109375" style="24" customWidth="1"/>
    <col min="3073" max="3319" width="11.42578125" style="24"/>
    <col min="3320" max="3320" width="20.7109375" style="24" customWidth="1"/>
    <col min="3321" max="3321" width="16.28515625" style="24" customWidth="1"/>
    <col min="3322" max="3322" width="11.5703125" style="24" bestFit="1" customWidth="1"/>
    <col min="3323" max="3323" width="10.5703125" style="24" customWidth="1"/>
    <col min="3324" max="3324" width="10.140625" style="24" customWidth="1"/>
    <col min="3325" max="3325" width="17.28515625" style="24" customWidth="1"/>
    <col min="3326" max="3326" width="14" style="24" customWidth="1"/>
    <col min="3327" max="3327" width="15.7109375" style="24" customWidth="1"/>
    <col min="3328" max="3328" width="9.7109375" style="24" customWidth="1"/>
    <col min="3329" max="3575" width="11.42578125" style="24"/>
    <col min="3576" max="3576" width="20.7109375" style="24" customWidth="1"/>
    <col min="3577" max="3577" width="16.28515625" style="24" customWidth="1"/>
    <col min="3578" max="3578" width="11.5703125" style="24" bestFit="1" customWidth="1"/>
    <col min="3579" max="3579" width="10.5703125" style="24" customWidth="1"/>
    <col min="3580" max="3580" width="10.140625" style="24" customWidth="1"/>
    <col min="3581" max="3581" width="17.28515625" style="24" customWidth="1"/>
    <col min="3582" max="3582" width="14" style="24" customWidth="1"/>
    <col min="3583" max="3583" width="15.7109375" style="24" customWidth="1"/>
    <col min="3584" max="3584" width="9.7109375" style="24" customWidth="1"/>
    <col min="3585" max="3831" width="11.42578125" style="24"/>
    <col min="3832" max="3832" width="20.7109375" style="24" customWidth="1"/>
    <col min="3833" max="3833" width="16.28515625" style="24" customWidth="1"/>
    <col min="3834" max="3834" width="11.5703125" style="24" bestFit="1" customWidth="1"/>
    <col min="3835" max="3835" width="10.5703125" style="24" customWidth="1"/>
    <col min="3836" max="3836" width="10.140625" style="24" customWidth="1"/>
    <col min="3837" max="3837" width="17.28515625" style="24" customWidth="1"/>
    <col min="3838" max="3838" width="14" style="24" customWidth="1"/>
    <col min="3839" max="3839" width="15.7109375" style="24" customWidth="1"/>
    <col min="3840" max="3840" width="9.7109375" style="24" customWidth="1"/>
    <col min="3841" max="4087" width="11.42578125" style="24"/>
    <col min="4088" max="4088" width="20.7109375" style="24" customWidth="1"/>
    <col min="4089" max="4089" width="16.28515625" style="24" customWidth="1"/>
    <col min="4090" max="4090" width="11.5703125" style="24" bestFit="1" customWidth="1"/>
    <col min="4091" max="4091" width="10.5703125" style="24" customWidth="1"/>
    <col min="4092" max="4092" width="10.140625" style="24" customWidth="1"/>
    <col min="4093" max="4093" width="17.28515625" style="24" customWidth="1"/>
    <col min="4094" max="4094" width="14" style="24" customWidth="1"/>
    <col min="4095" max="4095" width="15.7109375" style="24" customWidth="1"/>
    <col min="4096" max="4096" width="9.7109375" style="24" customWidth="1"/>
    <col min="4097" max="4343" width="11.42578125" style="24"/>
    <col min="4344" max="4344" width="20.7109375" style="24" customWidth="1"/>
    <col min="4345" max="4345" width="16.28515625" style="24" customWidth="1"/>
    <col min="4346" max="4346" width="11.5703125" style="24" bestFit="1" customWidth="1"/>
    <col min="4347" max="4347" width="10.5703125" style="24" customWidth="1"/>
    <col min="4348" max="4348" width="10.140625" style="24" customWidth="1"/>
    <col min="4349" max="4349" width="17.28515625" style="24" customWidth="1"/>
    <col min="4350" max="4350" width="14" style="24" customWidth="1"/>
    <col min="4351" max="4351" width="15.7109375" style="24" customWidth="1"/>
    <col min="4352" max="4352" width="9.7109375" style="24" customWidth="1"/>
    <col min="4353" max="4599" width="11.42578125" style="24"/>
    <col min="4600" max="4600" width="20.7109375" style="24" customWidth="1"/>
    <col min="4601" max="4601" width="16.28515625" style="24" customWidth="1"/>
    <col min="4602" max="4602" width="11.5703125" style="24" bestFit="1" customWidth="1"/>
    <col min="4603" max="4603" width="10.5703125" style="24" customWidth="1"/>
    <col min="4604" max="4604" width="10.140625" style="24" customWidth="1"/>
    <col min="4605" max="4605" width="17.28515625" style="24" customWidth="1"/>
    <col min="4606" max="4606" width="14" style="24" customWidth="1"/>
    <col min="4607" max="4607" width="15.7109375" style="24" customWidth="1"/>
    <col min="4608" max="4608" width="9.7109375" style="24" customWidth="1"/>
    <col min="4609" max="4855" width="11.42578125" style="24"/>
    <col min="4856" max="4856" width="20.7109375" style="24" customWidth="1"/>
    <col min="4857" max="4857" width="16.28515625" style="24" customWidth="1"/>
    <col min="4858" max="4858" width="11.5703125" style="24" bestFit="1" customWidth="1"/>
    <col min="4859" max="4859" width="10.5703125" style="24" customWidth="1"/>
    <col min="4860" max="4860" width="10.140625" style="24" customWidth="1"/>
    <col min="4861" max="4861" width="17.28515625" style="24" customWidth="1"/>
    <col min="4862" max="4862" width="14" style="24" customWidth="1"/>
    <col min="4863" max="4863" width="15.7109375" style="24" customWidth="1"/>
    <col min="4864" max="4864" width="9.7109375" style="24" customWidth="1"/>
    <col min="4865" max="5111" width="11.42578125" style="24"/>
    <col min="5112" max="5112" width="20.7109375" style="24" customWidth="1"/>
    <col min="5113" max="5113" width="16.28515625" style="24" customWidth="1"/>
    <col min="5114" max="5114" width="11.5703125" style="24" bestFit="1" customWidth="1"/>
    <col min="5115" max="5115" width="10.5703125" style="24" customWidth="1"/>
    <col min="5116" max="5116" width="10.140625" style="24" customWidth="1"/>
    <col min="5117" max="5117" width="17.28515625" style="24" customWidth="1"/>
    <col min="5118" max="5118" width="14" style="24" customWidth="1"/>
    <col min="5119" max="5119" width="15.7109375" style="24" customWidth="1"/>
    <col min="5120" max="5120" width="9.7109375" style="24" customWidth="1"/>
    <col min="5121" max="5367" width="11.42578125" style="24"/>
    <col min="5368" max="5368" width="20.7109375" style="24" customWidth="1"/>
    <col min="5369" max="5369" width="16.28515625" style="24" customWidth="1"/>
    <col min="5370" max="5370" width="11.5703125" style="24" bestFit="1" customWidth="1"/>
    <col min="5371" max="5371" width="10.5703125" style="24" customWidth="1"/>
    <col min="5372" max="5372" width="10.140625" style="24" customWidth="1"/>
    <col min="5373" max="5373" width="17.28515625" style="24" customWidth="1"/>
    <col min="5374" max="5374" width="14" style="24" customWidth="1"/>
    <col min="5375" max="5375" width="15.7109375" style="24" customWidth="1"/>
    <col min="5376" max="5376" width="9.7109375" style="24" customWidth="1"/>
    <col min="5377" max="5623" width="11.42578125" style="24"/>
    <col min="5624" max="5624" width="20.7109375" style="24" customWidth="1"/>
    <col min="5625" max="5625" width="16.28515625" style="24" customWidth="1"/>
    <col min="5626" max="5626" width="11.5703125" style="24" bestFit="1" customWidth="1"/>
    <col min="5627" max="5627" width="10.5703125" style="24" customWidth="1"/>
    <col min="5628" max="5628" width="10.140625" style="24" customWidth="1"/>
    <col min="5629" max="5629" width="17.28515625" style="24" customWidth="1"/>
    <col min="5630" max="5630" width="14" style="24" customWidth="1"/>
    <col min="5631" max="5631" width="15.7109375" style="24" customWidth="1"/>
    <col min="5632" max="5632" width="9.7109375" style="24" customWidth="1"/>
    <col min="5633" max="5879" width="11.42578125" style="24"/>
    <col min="5880" max="5880" width="20.7109375" style="24" customWidth="1"/>
    <col min="5881" max="5881" width="16.28515625" style="24" customWidth="1"/>
    <col min="5882" max="5882" width="11.5703125" style="24" bestFit="1" customWidth="1"/>
    <col min="5883" max="5883" width="10.5703125" style="24" customWidth="1"/>
    <col min="5884" max="5884" width="10.140625" style="24" customWidth="1"/>
    <col min="5885" max="5885" width="17.28515625" style="24" customWidth="1"/>
    <col min="5886" max="5886" width="14" style="24" customWidth="1"/>
    <col min="5887" max="5887" width="15.7109375" style="24" customWidth="1"/>
    <col min="5888" max="5888" width="9.7109375" style="24" customWidth="1"/>
    <col min="5889" max="6135" width="11.42578125" style="24"/>
    <col min="6136" max="6136" width="20.7109375" style="24" customWidth="1"/>
    <col min="6137" max="6137" width="16.28515625" style="24" customWidth="1"/>
    <col min="6138" max="6138" width="11.5703125" style="24" bestFit="1" customWidth="1"/>
    <col min="6139" max="6139" width="10.5703125" style="24" customWidth="1"/>
    <col min="6140" max="6140" width="10.140625" style="24" customWidth="1"/>
    <col min="6141" max="6141" width="17.28515625" style="24" customWidth="1"/>
    <col min="6142" max="6142" width="14" style="24" customWidth="1"/>
    <col min="6143" max="6143" width="15.7109375" style="24" customWidth="1"/>
    <col min="6144" max="6144" width="9.7109375" style="24" customWidth="1"/>
    <col min="6145" max="6391" width="11.42578125" style="24"/>
    <col min="6392" max="6392" width="20.7109375" style="24" customWidth="1"/>
    <col min="6393" max="6393" width="16.28515625" style="24" customWidth="1"/>
    <col min="6394" max="6394" width="11.5703125" style="24" bestFit="1" customWidth="1"/>
    <col min="6395" max="6395" width="10.5703125" style="24" customWidth="1"/>
    <col min="6396" max="6396" width="10.140625" style="24" customWidth="1"/>
    <col min="6397" max="6397" width="17.28515625" style="24" customWidth="1"/>
    <col min="6398" max="6398" width="14" style="24" customWidth="1"/>
    <col min="6399" max="6399" width="15.7109375" style="24" customWidth="1"/>
    <col min="6400" max="6400" width="9.7109375" style="24" customWidth="1"/>
    <col min="6401" max="6647" width="11.42578125" style="24"/>
    <col min="6648" max="6648" width="20.7109375" style="24" customWidth="1"/>
    <col min="6649" max="6649" width="16.28515625" style="24" customWidth="1"/>
    <col min="6650" max="6650" width="11.5703125" style="24" bestFit="1" customWidth="1"/>
    <col min="6651" max="6651" width="10.5703125" style="24" customWidth="1"/>
    <col min="6652" max="6652" width="10.140625" style="24" customWidth="1"/>
    <col min="6653" max="6653" width="17.28515625" style="24" customWidth="1"/>
    <col min="6654" max="6654" width="14" style="24" customWidth="1"/>
    <col min="6655" max="6655" width="15.7109375" style="24" customWidth="1"/>
    <col min="6656" max="6656" width="9.7109375" style="24" customWidth="1"/>
    <col min="6657" max="6903" width="11.42578125" style="24"/>
    <col min="6904" max="6904" width="20.7109375" style="24" customWidth="1"/>
    <col min="6905" max="6905" width="16.28515625" style="24" customWidth="1"/>
    <col min="6906" max="6906" width="11.5703125" style="24" bestFit="1" customWidth="1"/>
    <col min="6907" max="6907" width="10.5703125" style="24" customWidth="1"/>
    <col min="6908" max="6908" width="10.140625" style="24" customWidth="1"/>
    <col min="6909" max="6909" width="17.28515625" style="24" customWidth="1"/>
    <col min="6910" max="6910" width="14" style="24" customWidth="1"/>
    <col min="6911" max="6911" width="15.7109375" style="24" customWidth="1"/>
    <col min="6912" max="6912" width="9.7109375" style="24" customWidth="1"/>
    <col min="6913" max="7159" width="11.42578125" style="24"/>
    <col min="7160" max="7160" width="20.7109375" style="24" customWidth="1"/>
    <col min="7161" max="7161" width="16.28515625" style="24" customWidth="1"/>
    <col min="7162" max="7162" width="11.5703125" style="24" bestFit="1" customWidth="1"/>
    <col min="7163" max="7163" width="10.5703125" style="24" customWidth="1"/>
    <col min="7164" max="7164" width="10.140625" style="24" customWidth="1"/>
    <col min="7165" max="7165" width="17.28515625" style="24" customWidth="1"/>
    <col min="7166" max="7166" width="14" style="24" customWidth="1"/>
    <col min="7167" max="7167" width="15.7109375" style="24" customWidth="1"/>
    <col min="7168" max="7168" width="9.7109375" style="24" customWidth="1"/>
    <col min="7169" max="7415" width="11.42578125" style="24"/>
    <col min="7416" max="7416" width="20.7109375" style="24" customWidth="1"/>
    <col min="7417" max="7417" width="16.28515625" style="24" customWidth="1"/>
    <col min="7418" max="7418" width="11.5703125" style="24" bestFit="1" customWidth="1"/>
    <col min="7419" max="7419" width="10.5703125" style="24" customWidth="1"/>
    <col min="7420" max="7420" width="10.140625" style="24" customWidth="1"/>
    <col min="7421" max="7421" width="17.28515625" style="24" customWidth="1"/>
    <col min="7422" max="7422" width="14" style="24" customWidth="1"/>
    <col min="7423" max="7423" width="15.7109375" style="24" customWidth="1"/>
    <col min="7424" max="7424" width="9.7109375" style="24" customWidth="1"/>
    <col min="7425" max="7671" width="11.42578125" style="24"/>
    <col min="7672" max="7672" width="20.7109375" style="24" customWidth="1"/>
    <col min="7673" max="7673" width="16.28515625" style="24" customWidth="1"/>
    <col min="7674" max="7674" width="11.5703125" style="24" bestFit="1" customWidth="1"/>
    <col min="7675" max="7675" width="10.5703125" style="24" customWidth="1"/>
    <col min="7676" max="7676" width="10.140625" style="24" customWidth="1"/>
    <col min="7677" max="7677" width="17.28515625" style="24" customWidth="1"/>
    <col min="7678" max="7678" width="14" style="24" customWidth="1"/>
    <col min="7679" max="7679" width="15.7109375" style="24" customWidth="1"/>
    <col min="7680" max="7680" width="9.7109375" style="24" customWidth="1"/>
    <col min="7681" max="7927" width="11.42578125" style="24"/>
    <col min="7928" max="7928" width="20.7109375" style="24" customWidth="1"/>
    <col min="7929" max="7929" width="16.28515625" style="24" customWidth="1"/>
    <col min="7930" max="7930" width="11.5703125" style="24" bestFit="1" customWidth="1"/>
    <col min="7931" max="7931" width="10.5703125" style="24" customWidth="1"/>
    <col min="7932" max="7932" width="10.140625" style="24" customWidth="1"/>
    <col min="7933" max="7933" width="17.28515625" style="24" customWidth="1"/>
    <col min="7934" max="7934" width="14" style="24" customWidth="1"/>
    <col min="7935" max="7935" width="15.7109375" style="24" customWidth="1"/>
    <col min="7936" max="7936" width="9.7109375" style="24" customWidth="1"/>
    <col min="7937" max="8183" width="11.42578125" style="24"/>
    <col min="8184" max="8184" width="20.7109375" style="24" customWidth="1"/>
    <col min="8185" max="8185" width="16.28515625" style="24" customWidth="1"/>
    <col min="8186" max="8186" width="11.5703125" style="24" bestFit="1" customWidth="1"/>
    <col min="8187" max="8187" width="10.5703125" style="24" customWidth="1"/>
    <col min="8188" max="8188" width="10.140625" style="24" customWidth="1"/>
    <col min="8189" max="8189" width="17.28515625" style="24" customWidth="1"/>
    <col min="8190" max="8190" width="14" style="24" customWidth="1"/>
    <col min="8191" max="8191" width="15.7109375" style="24" customWidth="1"/>
    <col min="8192" max="8192" width="9.7109375" style="24" customWidth="1"/>
    <col min="8193" max="8439" width="11.42578125" style="24"/>
    <col min="8440" max="8440" width="20.7109375" style="24" customWidth="1"/>
    <col min="8441" max="8441" width="16.28515625" style="24" customWidth="1"/>
    <col min="8442" max="8442" width="11.5703125" style="24" bestFit="1" customWidth="1"/>
    <col min="8443" max="8443" width="10.5703125" style="24" customWidth="1"/>
    <col min="8444" max="8444" width="10.140625" style="24" customWidth="1"/>
    <col min="8445" max="8445" width="17.28515625" style="24" customWidth="1"/>
    <col min="8446" max="8446" width="14" style="24" customWidth="1"/>
    <col min="8447" max="8447" width="15.7109375" style="24" customWidth="1"/>
    <col min="8448" max="8448" width="9.7109375" style="24" customWidth="1"/>
    <col min="8449" max="8695" width="11.42578125" style="24"/>
    <col min="8696" max="8696" width="20.7109375" style="24" customWidth="1"/>
    <col min="8697" max="8697" width="16.28515625" style="24" customWidth="1"/>
    <col min="8698" max="8698" width="11.5703125" style="24" bestFit="1" customWidth="1"/>
    <col min="8699" max="8699" width="10.5703125" style="24" customWidth="1"/>
    <col min="8700" max="8700" width="10.140625" style="24" customWidth="1"/>
    <col min="8701" max="8701" width="17.28515625" style="24" customWidth="1"/>
    <col min="8702" max="8702" width="14" style="24" customWidth="1"/>
    <col min="8703" max="8703" width="15.7109375" style="24" customWidth="1"/>
    <col min="8704" max="8704" width="9.7109375" style="24" customWidth="1"/>
    <col min="8705" max="8951" width="11.42578125" style="24"/>
    <col min="8952" max="8952" width="20.7109375" style="24" customWidth="1"/>
    <col min="8953" max="8953" width="16.28515625" style="24" customWidth="1"/>
    <col min="8954" max="8954" width="11.5703125" style="24" bestFit="1" customWidth="1"/>
    <col min="8955" max="8955" width="10.5703125" style="24" customWidth="1"/>
    <col min="8956" max="8956" width="10.140625" style="24" customWidth="1"/>
    <col min="8957" max="8957" width="17.28515625" style="24" customWidth="1"/>
    <col min="8958" max="8958" width="14" style="24" customWidth="1"/>
    <col min="8959" max="8959" width="15.7109375" style="24" customWidth="1"/>
    <col min="8960" max="8960" width="9.7109375" style="24" customWidth="1"/>
    <col min="8961" max="9207" width="11.42578125" style="24"/>
    <col min="9208" max="9208" width="20.7109375" style="24" customWidth="1"/>
    <col min="9209" max="9209" width="16.28515625" style="24" customWidth="1"/>
    <col min="9210" max="9210" width="11.5703125" style="24" bestFit="1" customWidth="1"/>
    <col min="9211" max="9211" width="10.5703125" style="24" customWidth="1"/>
    <col min="9212" max="9212" width="10.140625" style="24" customWidth="1"/>
    <col min="9213" max="9213" width="17.28515625" style="24" customWidth="1"/>
    <col min="9214" max="9214" width="14" style="24" customWidth="1"/>
    <col min="9215" max="9215" width="15.7109375" style="24" customWidth="1"/>
    <col min="9216" max="9216" width="9.7109375" style="24" customWidth="1"/>
    <col min="9217" max="9463" width="11.42578125" style="24"/>
    <col min="9464" max="9464" width="20.7109375" style="24" customWidth="1"/>
    <col min="9465" max="9465" width="16.28515625" style="24" customWidth="1"/>
    <col min="9466" max="9466" width="11.5703125" style="24" bestFit="1" customWidth="1"/>
    <col min="9467" max="9467" width="10.5703125" style="24" customWidth="1"/>
    <col min="9468" max="9468" width="10.140625" style="24" customWidth="1"/>
    <col min="9469" max="9469" width="17.28515625" style="24" customWidth="1"/>
    <col min="9470" max="9470" width="14" style="24" customWidth="1"/>
    <col min="9471" max="9471" width="15.7109375" style="24" customWidth="1"/>
    <col min="9472" max="9472" width="9.7109375" style="24" customWidth="1"/>
    <col min="9473" max="9719" width="11.42578125" style="24"/>
    <col min="9720" max="9720" width="20.7109375" style="24" customWidth="1"/>
    <col min="9721" max="9721" width="16.28515625" style="24" customWidth="1"/>
    <col min="9722" max="9722" width="11.5703125" style="24" bestFit="1" customWidth="1"/>
    <col min="9723" max="9723" width="10.5703125" style="24" customWidth="1"/>
    <col min="9724" max="9724" width="10.140625" style="24" customWidth="1"/>
    <col min="9725" max="9725" width="17.28515625" style="24" customWidth="1"/>
    <col min="9726" max="9726" width="14" style="24" customWidth="1"/>
    <col min="9727" max="9727" width="15.7109375" style="24" customWidth="1"/>
    <col min="9728" max="9728" width="9.7109375" style="24" customWidth="1"/>
    <col min="9729" max="9975" width="11.42578125" style="24"/>
    <col min="9976" max="9976" width="20.7109375" style="24" customWidth="1"/>
    <col min="9977" max="9977" width="16.28515625" style="24" customWidth="1"/>
    <col min="9978" max="9978" width="11.5703125" style="24" bestFit="1" customWidth="1"/>
    <col min="9979" max="9979" width="10.5703125" style="24" customWidth="1"/>
    <col min="9980" max="9980" width="10.140625" style="24" customWidth="1"/>
    <col min="9981" max="9981" width="17.28515625" style="24" customWidth="1"/>
    <col min="9982" max="9982" width="14" style="24" customWidth="1"/>
    <col min="9983" max="9983" width="15.7109375" style="24" customWidth="1"/>
    <col min="9984" max="9984" width="9.7109375" style="24" customWidth="1"/>
    <col min="9985" max="10231" width="11.42578125" style="24"/>
    <col min="10232" max="10232" width="20.7109375" style="24" customWidth="1"/>
    <col min="10233" max="10233" width="16.28515625" style="24" customWidth="1"/>
    <col min="10234" max="10234" width="11.5703125" style="24" bestFit="1" customWidth="1"/>
    <col min="10235" max="10235" width="10.5703125" style="24" customWidth="1"/>
    <col min="10236" max="10236" width="10.140625" style="24" customWidth="1"/>
    <col min="10237" max="10237" width="17.28515625" style="24" customWidth="1"/>
    <col min="10238" max="10238" width="14" style="24" customWidth="1"/>
    <col min="10239" max="10239" width="15.7109375" style="24" customWidth="1"/>
    <col min="10240" max="10240" width="9.7109375" style="24" customWidth="1"/>
    <col min="10241" max="10487" width="11.42578125" style="24"/>
    <col min="10488" max="10488" width="20.7109375" style="24" customWidth="1"/>
    <col min="10489" max="10489" width="16.28515625" style="24" customWidth="1"/>
    <col min="10490" max="10490" width="11.5703125" style="24" bestFit="1" customWidth="1"/>
    <col min="10491" max="10491" width="10.5703125" style="24" customWidth="1"/>
    <col min="10492" max="10492" width="10.140625" style="24" customWidth="1"/>
    <col min="10493" max="10493" width="17.28515625" style="24" customWidth="1"/>
    <col min="10494" max="10494" width="14" style="24" customWidth="1"/>
    <col min="10495" max="10495" width="15.7109375" style="24" customWidth="1"/>
    <col min="10496" max="10496" width="9.7109375" style="24" customWidth="1"/>
    <col min="10497" max="10743" width="11.42578125" style="24"/>
    <col min="10744" max="10744" width="20.7109375" style="24" customWidth="1"/>
    <col min="10745" max="10745" width="16.28515625" style="24" customWidth="1"/>
    <col min="10746" max="10746" width="11.5703125" style="24" bestFit="1" customWidth="1"/>
    <col min="10747" max="10747" width="10.5703125" style="24" customWidth="1"/>
    <col min="10748" max="10748" width="10.140625" style="24" customWidth="1"/>
    <col min="10749" max="10749" width="17.28515625" style="24" customWidth="1"/>
    <col min="10750" max="10750" width="14" style="24" customWidth="1"/>
    <col min="10751" max="10751" width="15.7109375" style="24" customWidth="1"/>
    <col min="10752" max="10752" width="9.7109375" style="24" customWidth="1"/>
    <col min="10753" max="10999" width="11.42578125" style="24"/>
    <col min="11000" max="11000" width="20.7109375" style="24" customWidth="1"/>
    <col min="11001" max="11001" width="16.28515625" style="24" customWidth="1"/>
    <col min="11002" max="11002" width="11.5703125" style="24" bestFit="1" customWidth="1"/>
    <col min="11003" max="11003" width="10.5703125" style="24" customWidth="1"/>
    <col min="11004" max="11004" width="10.140625" style="24" customWidth="1"/>
    <col min="11005" max="11005" width="17.28515625" style="24" customWidth="1"/>
    <col min="11006" max="11006" width="14" style="24" customWidth="1"/>
    <col min="11007" max="11007" width="15.7109375" style="24" customWidth="1"/>
    <col min="11008" max="11008" width="9.7109375" style="24" customWidth="1"/>
    <col min="11009" max="11255" width="11.42578125" style="24"/>
    <col min="11256" max="11256" width="20.7109375" style="24" customWidth="1"/>
    <col min="11257" max="11257" width="16.28515625" style="24" customWidth="1"/>
    <col min="11258" max="11258" width="11.5703125" style="24" bestFit="1" customWidth="1"/>
    <col min="11259" max="11259" width="10.5703125" style="24" customWidth="1"/>
    <col min="11260" max="11260" width="10.140625" style="24" customWidth="1"/>
    <col min="11261" max="11261" width="17.28515625" style="24" customWidth="1"/>
    <col min="11262" max="11262" width="14" style="24" customWidth="1"/>
    <col min="11263" max="11263" width="15.7109375" style="24" customWidth="1"/>
    <col min="11264" max="11264" width="9.7109375" style="24" customWidth="1"/>
    <col min="11265" max="11511" width="11.42578125" style="24"/>
    <col min="11512" max="11512" width="20.7109375" style="24" customWidth="1"/>
    <col min="11513" max="11513" width="16.28515625" style="24" customWidth="1"/>
    <col min="11514" max="11514" width="11.5703125" style="24" bestFit="1" customWidth="1"/>
    <col min="11515" max="11515" width="10.5703125" style="24" customWidth="1"/>
    <col min="11516" max="11516" width="10.140625" style="24" customWidth="1"/>
    <col min="11517" max="11517" width="17.28515625" style="24" customWidth="1"/>
    <col min="11518" max="11518" width="14" style="24" customWidth="1"/>
    <col min="11519" max="11519" width="15.7109375" style="24" customWidth="1"/>
    <col min="11520" max="11520" width="9.7109375" style="24" customWidth="1"/>
    <col min="11521" max="11767" width="11.42578125" style="24"/>
    <col min="11768" max="11768" width="20.7109375" style="24" customWidth="1"/>
    <col min="11769" max="11769" width="16.28515625" style="24" customWidth="1"/>
    <col min="11770" max="11770" width="11.5703125" style="24" bestFit="1" customWidth="1"/>
    <col min="11771" max="11771" width="10.5703125" style="24" customWidth="1"/>
    <col min="11772" max="11772" width="10.140625" style="24" customWidth="1"/>
    <col min="11773" max="11773" width="17.28515625" style="24" customWidth="1"/>
    <col min="11774" max="11774" width="14" style="24" customWidth="1"/>
    <col min="11775" max="11775" width="15.7109375" style="24" customWidth="1"/>
    <col min="11776" max="11776" width="9.7109375" style="24" customWidth="1"/>
    <col min="11777" max="12023" width="11.42578125" style="24"/>
    <col min="12024" max="12024" width="20.7109375" style="24" customWidth="1"/>
    <col min="12025" max="12025" width="16.28515625" style="24" customWidth="1"/>
    <col min="12026" max="12026" width="11.5703125" style="24" bestFit="1" customWidth="1"/>
    <col min="12027" max="12027" width="10.5703125" style="24" customWidth="1"/>
    <col min="12028" max="12028" width="10.140625" style="24" customWidth="1"/>
    <col min="12029" max="12029" width="17.28515625" style="24" customWidth="1"/>
    <col min="12030" max="12030" width="14" style="24" customWidth="1"/>
    <col min="12031" max="12031" width="15.7109375" style="24" customWidth="1"/>
    <col min="12032" max="12032" width="9.7109375" style="24" customWidth="1"/>
    <col min="12033" max="12279" width="11.42578125" style="24"/>
    <col min="12280" max="12280" width="20.7109375" style="24" customWidth="1"/>
    <col min="12281" max="12281" width="16.28515625" style="24" customWidth="1"/>
    <col min="12282" max="12282" width="11.5703125" style="24" bestFit="1" customWidth="1"/>
    <col min="12283" max="12283" width="10.5703125" style="24" customWidth="1"/>
    <col min="12284" max="12284" width="10.140625" style="24" customWidth="1"/>
    <col min="12285" max="12285" width="17.28515625" style="24" customWidth="1"/>
    <col min="12286" max="12286" width="14" style="24" customWidth="1"/>
    <col min="12287" max="12287" width="15.7109375" style="24" customWidth="1"/>
    <col min="12288" max="12288" width="9.7109375" style="24" customWidth="1"/>
    <col min="12289" max="12535" width="11.42578125" style="24"/>
    <col min="12536" max="12536" width="20.7109375" style="24" customWidth="1"/>
    <col min="12537" max="12537" width="16.28515625" style="24" customWidth="1"/>
    <col min="12538" max="12538" width="11.5703125" style="24" bestFit="1" customWidth="1"/>
    <col min="12539" max="12539" width="10.5703125" style="24" customWidth="1"/>
    <col min="12540" max="12540" width="10.140625" style="24" customWidth="1"/>
    <col min="12541" max="12541" width="17.28515625" style="24" customWidth="1"/>
    <col min="12542" max="12542" width="14" style="24" customWidth="1"/>
    <col min="12543" max="12543" width="15.7109375" style="24" customWidth="1"/>
    <col min="12544" max="12544" width="9.7109375" style="24" customWidth="1"/>
    <col min="12545" max="12791" width="11.42578125" style="24"/>
    <col min="12792" max="12792" width="20.7109375" style="24" customWidth="1"/>
    <col min="12793" max="12793" width="16.28515625" style="24" customWidth="1"/>
    <col min="12794" max="12794" width="11.5703125" style="24" bestFit="1" customWidth="1"/>
    <col min="12795" max="12795" width="10.5703125" style="24" customWidth="1"/>
    <col min="12796" max="12796" width="10.140625" style="24" customWidth="1"/>
    <col min="12797" max="12797" width="17.28515625" style="24" customWidth="1"/>
    <col min="12798" max="12798" width="14" style="24" customWidth="1"/>
    <col min="12799" max="12799" width="15.7109375" style="24" customWidth="1"/>
    <col min="12800" max="12800" width="9.7109375" style="24" customWidth="1"/>
    <col min="12801" max="13047" width="11.42578125" style="24"/>
    <col min="13048" max="13048" width="20.7109375" style="24" customWidth="1"/>
    <col min="13049" max="13049" width="16.28515625" style="24" customWidth="1"/>
    <col min="13050" max="13050" width="11.5703125" style="24" bestFit="1" customWidth="1"/>
    <col min="13051" max="13051" width="10.5703125" style="24" customWidth="1"/>
    <col min="13052" max="13052" width="10.140625" style="24" customWidth="1"/>
    <col min="13053" max="13053" width="17.28515625" style="24" customWidth="1"/>
    <col min="13054" max="13054" width="14" style="24" customWidth="1"/>
    <col min="13055" max="13055" width="15.7109375" style="24" customWidth="1"/>
    <col min="13056" max="13056" width="9.7109375" style="24" customWidth="1"/>
    <col min="13057" max="13303" width="11.42578125" style="24"/>
    <col min="13304" max="13304" width="20.7109375" style="24" customWidth="1"/>
    <col min="13305" max="13305" width="16.28515625" style="24" customWidth="1"/>
    <col min="13306" max="13306" width="11.5703125" style="24" bestFit="1" customWidth="1"/>
    <col min="13307" max="13307" width="10.5703125" style="24" customWidth="1"/>
    <col min="13308" max="13308" width="10.140625" style="24" customWidth="1"/>
    <col min="13309" max="13309" width="17.28515625" style="24" customWidth="1"/>
    <col min="13310" max="13310" width="14" style="24" customWidth="1"/>
    <col min="13311" max="13311" width="15.7109375" style="24" customWidth="1"/>
    <col min="13312" max="13312" width="9.7109375" style="24" customWidth="1"/>
    <col min="13313" max="13559" width="11.42578125" style="24"/>
    <col min="13560" max="13560" width="20.7109375" style="24" customWidth="1"/>
    <col min="13561" max="13561" width="16.28515625" style="24" customWidth="1"/>
    <col min="13562" max="13562" width="11.5703125" style="24" bestFit="1" customWidth="1"/>
    <col min="13563" max="13563" width="10.5703125" style="24" customWidth="1"/>
    <col min="13564" max="13564" width="10.140625" style="24" customWidth="1"/>
    <col min="13565" max="13565" width="17.28515625" style="24" customWidth="1"/>
    <col min="13566" max="13566" width="14" style="24" customWidth="1"/>
    <col min="13567" max="13567" width="15.7109375" style="24" customWidth="1"/>
    <col min="13568" max="13568" width="9.7109375" style="24" customWidth="1"/>
    <col min="13569" max="13815" width="11.42578125" style="24"/>
    <col min="13816" max="13816" width="20.7109375" style="24" customWidth="1"/>
    <col min="13817" max="13817" width="16.28515625" style="24" customWidth="1"/>
    <col min="13818" max="13818" width="11.5703125" style="24" bestFit="1" customWidth="1"/>
    <col min="13819" max="13819" width="10.5703125" style="24" customWidth="1"/>
    <col min="13820" max="13820" width="10.140625" style="24" customWidth="1"/>
    <col min="13821" max="13821" width="17.28515625" style="24" customWidth="1"/>
    <col min="13822" max="13822" width="14" style="24" customWidth="1"/>
    <col min="13823" max="13823" width="15.7109375" style="24" customWidth="1"/>
    <col min="13824" max="13824" width="9.7109375" style="24" customWidth="1"/>
    <col min="13825" max="14071" width="11.42578125" style="24"/>
    <col min="14072" max="14072" width="20.7109375" style="24" customWidth="1"/>
    <col min="14073" max="14073" width="16.28515625" style="24" customWidth="1"/>
    <col min="14074" max="14074" width="11.5703125" style="24" bestFit="1" customWidth="1"/>
    <col min="14075" max="14075" width="10.5703125" style="24" customWidth="1"/>
    <col min="14076" max="14076" width="10.140625" style="24" customWidth="1"/>
    <col min="14077" max="14077" width="17.28515625" style="24" customWidth="1"/>
    <col min="14078" max="14078" width="14" style="24" customWidth="1"/>
    <col min="14079" max="14079" width="15.7109375" style="24" customWidth="1"/>
    <col min="14080" max="14080" width="9.7109375" style="24" customWidth="1"/>
    <col min="14081" max="14327" width="11.42578125" style="24"/>
    <col min="14328" max="14328" width="20.7109375" style="24" customWidth="1"/>
    <col min="14329" max="14329" width="16.28515625" style="24" customWidth="1"/>
    <col min="14330" max="14330" width="11.5703125" style="24" bestFit="1" customWidth="1"/>
    <col min="14331" max="14331" width="10.5703125" style="24" customWidth="1"/>
    <col min="14332" max="14332" width="10.140625" style="24" customWidth="1"/>
    <col min="14333" max="14333" width="17.28515625" style="24" customWidth="1"/>
    <col min="14334" max="14334" width="14" style="24" customWidth="1"/>
    <col min="14335" max="14335" width="15.7109375" style="24" customWidth="1"/>
    <col min="14336" max="14336" width="9.7109375" style="24" customWidth="1"/>
    <col min="14337" max="14583" width="11.42578125" style="24"/>
    <col min="14584" max="14584" width="20.7109375" style="24" customWidth="1"/>
    <col min="14585" max="14585" width="16.28515625" style="24" customWidth="1"/>
    <col min="14586" max="14586" width="11.5703125" style="24" bestFit="1" customWidth="1"/>
    <col min="14587" max="14587" width="10.5703125" style="24" customWidth="1"/>
    <col min="14588" max="14588" width="10.140625" style="24" customWidth="1"/>
    <col min="14589" max="14589" width="17.28515625" style="24" customWidth="1"/>
    <col min="14590" max="14590" width="14" style="24" customWidth="1"/>
    <col min="14591" max="14591" width="15.7109375" style="24" customWidth="1"/>
    <col min="14592" max="14592" width="9.7109375" style="24" customWidth="1"/>
    <col min="14593" max="14839" width="11.42578125" style="24"/>
    <col min="14840" max="14840" width="20.7109375" style="24" customWidth="1"/>
    <col min="14841" max="14841" width="16.28515625" style="24" customWidth="1"/>
    <col min="14842" max="14842" width="11.5703125" style="24" bestFit="1" customWidth="1"/>
    <col min="14843" max="14843" width="10.5703125" style="24" customWidth="1"/>
    <col min="14844" max="14844" width="10.140625" style="24" customWidth="1"/>
    <col min="14845" max="14845" width="17.28515625" style="24" customWidth="1"/>
    <col min="14846" max="14846" width="14" style="24" customWidth="1"/>
    <col min="14847" max="14847" width="15.7109375" style="24" customWidth="1"/>
    <col min="14848" max="14848" width="9.7109375" style="24" customWidth="1"/>
    <col min="14849" max="15095" width="11.42578125" style="24"/>
    <col min="15096" max="15096" width="20.7109375" style="24" customWidth="1"/>
    <col min="15097" max="15097" width="16.28515625" style="24" customWidth="1"/>
    <col min="15098" max="15098" width="11.5703125" style="24" bestFit="1" customWidth="1"/>
    <col min="15099" max="15099" width="10.5703125" style="24" customWidth="1"/>
    <col min="15100" max="15100" width="10.140625" style="24" customWidth="1"/>
    <col min="15101" max="15101" width="17.28515625" style="24" customWidth="1"/>
    <col min="15102" max="15102" width="14" style="24" customWidth="1"/>
    <col min="15103" max="15103" width="15.7109375" style="24" customWidth="1"/>
    <col min="15104" max="15104" width="9.7109375" style="24" customWidth="1"/>
    <col min="15105" max="15351" width="11.42578125" style="24"/>
    <col min="15352" max="15352" width="20.7109375" style="24" customWidth="1"/>
    <col min="15353" max="15353" width="16.28515625" style="24" customWidth="1"/>
    <col min="15354" max="15354" width="11.5703125" style="24" bestFit="1" customWidth="1"/>
    <col min="15355" max="15355" width="10.5703125" style="24" customWidth="1"/>
    <col min="15356" max="15356" width="10.140625" style="24" customWidth="1"/>
    <col min="15357" max="15357" width="17.28515625" style="24" customWidth="1"/>
    <col min="15358" max="15358" width="14" style="24" customWidth="1"/>
    <col min="15359" max="15359" width="15.7109375" style="24" customWidth="1"/>
    <col min="15360" max="15360" width="9.7109375" style="24" customWidth="1"/>
    <col min="15361" max="15607" width="11.42578125" style="24"/>
    <col min="15608" max="15608" width="20.7109375" style="24" customWidth="1"/>
    <col min="15609" max="15609" width="16.28515625" style="24" customWidth="1"/>
    <col min="15610" max="15610" width="11.5703125" style="24" bestFit="1" customWidth="1"/>
    <col min="15611" max="15611" width="10.5703125" style="24" customWidth="1"/>
    <col min="15612" max="15612" width="10.140625" style="24" customWidth="1"/>
    <col min="15613" max="15613" width="17.28515625" style="24" customWidth="1"/>
    <col min="15614" max="15614" width="14" style="24" customWidth="1"/>
    <col min="15615" max="15615" width="15.7109375" style="24" customWidth="1"/>
    <col min="15616" max="15616" width="9.7109375" style="24" customWidth="1"/>
    <col min="15617" max="15863" width="11.42578125" style="24"/>
    <col min="15864" max="15864" width="20.7109375" style="24" customWidth="1"/>
    <col min="15865" max="15865" width="16.28515625" style="24" customWidth="1"/>
    <col min="15866" max="15866" width="11.5703125" style="24" bestFit="1" customWidth="1"/>
    <col min="15867" max="15867" width="10.5703125" style="24" customWidth="1"/>
    <col min="15868" max="15868" width="10.140625" style="24" customWidth="1"/>
    <col min="15869" max="15869" width="17.28515625" style="24" customWidth="1"/>
    <col min="15870" max="15870" width="14" style="24" customWidth="1"/>
    <col min="15871" max="15871" width="15.7109375" style="24" customWidth="1"/>
    <col min="15872" max="15872" width="9.7109375" style="24" customWidth="1"/>
    <col min="15873" max="16119" width="11.42578125" style="24"/>
    <col min="16120" max="16120" width="20.7109375" style="24" customWidth="1"/>
    <col min="16121" max="16121" width="16.28515625" style="24" customWidth="1"/>
    <col min="16122" max="16122" width="11.5703125" style="24" bestFit="1" customWidth="1"/>
    <col min="16123" max="16123" width="10.5703125" style="24" customWidth="1"/>
    <col min="16124" max="16124" width="10.140625" style="24" customWidth="1"/>
    <col min="16125" max="16125" width="17.28515625" style="24" customWidth="1"/>
    <col min="16126" max="16126" width="14" style="24" customWidth="1"/>
    <col min="16127" max="16127" width="15.7109375" style="24" customWidth="1"/>
    <col min="16128" max="16128" width="9.7109375" style="24" customWidth="1"/>
    <col min="16129" max="16384" width="11.42578125" style="24"/>
  </cols>
  <sheetData>
    <row r="1" spans="1:7">
      <c r="A1" s="83" t="s">
        <v>11</v>
      </c>
      <c r="B1" s="83"/>
      <c r="C1" s="83"/>
      <c r="D1" s="83"/>
      <c r="E1" s="83"/>
      <c r="F1" s="83"/>
      <c r="G1" s="83"/>
    </row>
    <row r="2" spans="1:7">
      <c r="A2" s="83" t="s">
        <v>1</v>
      </c>
      <c r="B2" s="83"/>
      <c r="C2" s="83"/>
      <c r="D2" s="83"/>
      <c r="E2" s="83"/>
      <c r="F2" s="83"/>
      <c r="G2" s="83"/>
    </row>
    <row r="3" spans="1:7">
      <c r="A3" s="83" t="s">
        <v>89</v>
      </c>
      <c r="B3" s="83"/>
      <c r="C3" s="83"/>
      <c r="D3" s="83"/>
      <c r="E3" s="83"/>
      <c r="F3" s="83"/>
      <c r="G3" s="83"/>
    </row>
    <row r="4" spans="1:7" ht="13.5" thickBot="1">
      <c r="A4" s="84" t="s">
        <v>158</v>
      </c>
      <c r="B4" s="84"/>
      <c r="C4" s="84"/>
      <c r="D4" s="84"/>
      <c r="E4" s="84"/>
      <c r="F4" s="84"/>
      <c r="G4" s="84"/>
    </row>
    <row r="5" spans="1:7" ht="26.25" thickTop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0</v>
      </c>
      <c r="G5" s="4" t="s">
        <v>10</v>
      </c>
    </row>
    <row r="6" spans="1:7" ht="25.5">
      <c r="A6" s="5" t="s">
        <v>12</v>
      </c>
      <c r="B6" s="25"/>
      <c r="C6" s="25"/>
      <c r="D6" s="25"/>
      <c r="E6" s="25"/>
      <c r="F6" s="26"/>
      <c r="G6" s="27"/>
    </row>
    <row r="7" spans="1:7" ht="25.5">
      <c r="A7" s="6"/>
      <c r="B7" s="28" t="s">
        <v>165</v>
      </c>
      <c r="C7" s="29">
        <v>3480</v>
      </c>
      <c r="D7" s="28"/>
      <c r="E7" s="30">
        <v>3216</v>
      </c>
      <c r="F7" s="32">
        <v>180</v>
      </c>
      <c r="G7" s="33">
        <v>12.099124904063235</v>
      </c>
    </row>
    <row r="8" spans="1:7">
      <c r="A8" s="6"/>
      <c r="B8" s="28" t="s">
        <v>91</v>
      </c>
      <c r="C8" s="29">
        <v>7320</v>
      </c>
      <c r="D8" s="28"/>
      <c r="E8" s="30">
        <v>6853</v>
      </c>
      <c r="F8" s="32">
        <v>720</v>
      </c>
      <c r="G8" s="33">
        <v>26.049500402971965</v>
      </c>
    </row>
    <row r="9" spans="1:7">
      <c r="A9" s="6"/>
      <c r="B9" s="28" t="s">
        <v>92</v>
      </c>
      <c r="C9" s="29">
        <v>4740</v>
      </c>
      <c r="D9" s="28"/>
      <c r="E9" s="30">
        <v>4767</v>
      </c>
      <c r="F9" s="32"/>
      <c r="G9" s="33">
        <v>15.059119383806415</v>
      </c>
    </row>
    <row r="10" spans="1:7">
      <c r="A10" s="6"/>
      <c r="B10" s="28" t="s">
        <v>93</v>
      </c>
      <c r="C10" s="29">
        <v>5101</v>
      </c>
      <c r="D10" s="28"/>
      <c r="E10" s="30">
        <v>5228</v>
      </c>
      <c r="F10" s="32"/>
      <c r="G10" s="33">
        <v>24.747956421503677</v>
      </c>
    </row>
    <row r="11" spans="1:7">
      <c r="A11" s="6"/>
      <c r="B11" s="28" t="s">
        <v>94</v>
      </c>
      <c r="C11" s="29">
        <v>5041</v>
      </c>
      <c r="D11" s="28"/>
      <c r="E11" s="30">
        <v>5112</v>
      </c>
      <c r="F11" s="32"/>
      <c r="G11" s="33">
        <v>23.305910084858773</v>
      </c>
    </row>
    <row r="12" spans="1:7">
      <c r="A12" s="6"/>
      <c r="B12" s="28" t="s">
        <v>29</v>
      </c>
      <c r="C12" s="29">
        <v>4200</v>
      </c>
      <c r="D12" s="28"/>
      <c r="E12" s="30">
        <v>4347</v>
      </c>
      <c r="F12" s="32"/>
      <c r="G12" s="33">
        <v>25.875542649022215</v>
      </c>
    </row>
    <row r="13" spans="1:7">
      <c r="A13" s="6"/>
      <c r="B13" s="28" t="s">
        <v>30</v>
      </c>
      <c r="C13" s="29">
        <v>7200</v>
      </c>
      <c r="D13" s="28"/>
      <c r="E13" s="30">
        <v>6716</v>
      </c>
      <c r="F13" s="32">
        <v>360</v>
      </c>
      <c r="G13" s="33">
        <v>17.884292590470782</v>
      </c>
    </row>
    <row r="14" spans="1:7">
      <c r="A14" s="6"/>
      <c r="B14" s="28" t="s">
        <v>95</v>
      </c>
      <c r="C14" s="29">
        <v>4620</v>
      </c>
      <c r="D14" s="28"/>
      <c r="E14" s="30">
        <v>2839</v>
      </c>
      <c r="F14" s="32">
        <v>1858</v>
      </c>
      <c r="G14" s="33">
        <v>28.059475168842056</v>
      </c>
    </row>
    <row r="15" spans="1:7">
      <c r="A15" s="6"/>
      <c r="B15" s="28" t="s">
        <v>86</v>
      </c>
      <c r="C15" s="29">
        <v>420</v>
      </c>
      <c r="D15" s="28"/>
      <c r="E15" s="30">
        <v>371</v>
      </c>
      <c r="F15" s="32">
        <v>152</v>
      </c>
      <c r="G15" s="33">
        <v>9.3930849026602043</v>
      </c>
    </row>
    <row r="16" spans="1:7">
      <c r="A16" s="6"/>
      <c r="B16" s="28" t="s">
        <v>166</v>
      </c>
      <c r="C16" s="29">
        <v>5819</v>
      </c>
      <c r="D16" s="28"/>
      <c r="E16" s="30">
        <v>6292</v>
      </c>
      <c r="F16" s="32">
        <v>708</v>
      </c>
      <c r="G16" s="33">
        <v>9.7049483212076826</v>
      </c>
    </row>
    <row r="17" spans="1:7" ht="25.5">
      <c r="A17" s="6"/>
      <c r="B17" s="28" t="s">
        <v>167</v>
      </c>
      <c r="C17" s="29">
        <v>1378</v>
      </c>
      <c r="D17" s="28"/>
      <c r="E17" s="30">
        <v>1440</v>
      </c>
      <c r="F17" s="32">
        <v>120</v>
      </c>
      <c r="G17" s="33">
        <v>6.9424319425662322</v>
      </c>
    </row>
    <row r="18" spans="1:7">
      <c r="A18" s="6"/>
      <c r="B18" s="28" t="s">
        <v>87</v>
      </c>
      <c r="C18" s="29">
        <v>270</v>
      </c>
      <c r="D18" s="28"/>
      <c r="E18" s="30">
        <v>208</v>
      </c>
      <c r="F18" s="32">
        <v>26</v>
      </c>
      <c r="G18" s="33">
        <v>4.6996434983186042</v>
      </c>
    </row>
    <row r="19" spans="1:7">
      <c r="A19" s="6"/>
      <c r="B19" s="28" t="s">
        <v>31</v>
      </c>
      <c r="C19" s="29">
        <v>600</v>
      </c>
      <c r="D19" s="28"/>
      <c r="E19" s="30">
        <v>643</v>
      </c>
      <c r="F19" s="32">
        <v>24</v>
      </c>
      <c r="G19" s="33">
        <v>5.9225274854942622</v>
      </c>
    </row>
    <row r="20" spans="1:7">
      <c r="A20" s="6"/>
      <c r="B20" s="28" t="s">
        <v>88</v>
      </c>
      <c r="C20" s="29">
        <v>538</v>
      </c>
      <c r="D20" s="28"/>
      <c r="E20" s="30">
        <v>535</v>
      </c>
      <c r="F20" s="32">
        <v>20</v>
      </c>
      <c r="G20" s="33">
        <v>2.0767429377669027</v>
      </c>
    </row>
    <row r="21" spans="1:7">
      <c r="A21" s="6"/>
      <c r="B21" s="28" t="s">
        <v>164</v>
      </c>
      <c r="C21" s="29"/>
      <c r="D21" s="28">
        <v>3312</v>
      </c>
      <c r="E21" s="30"/>
      <c r="F21" s="32"/>
      <c r="G21" s="33"/>
    </row>
    <row r="22" spans="1:7">
      <c r="A22" s="6"/>
      <c r="B22" s="28"/>
      <c r="C22" s="29"/>
      <c r="D22" s="28"/>
      <c r="E22" s="30"/>
      <c r="F22" s="34"/>
      <c r="G22" s="35">
        <v>0</v>
      </c>
    </row>
    <row r="23" spans="1:7">
      <c r="A23" s="6"/>
      <c r="B23" s="28"/>
      <c r="C23" s="28"/>
      <c r="D23" s="28"/>
      <c r="E23" s="28"/>
      <c r="F23" s="32"/>
      <c r="G23" s="33"/>
    </row>
    <row r="24" spans="1:7">
      <c r="A24" s="15" t="s">
        <v>2</v>
      </c>
      <c r="B24" s="36"/>
      <c r="C24" s="37">
        <v>50727</v>
      </c>
      <c r="D24" s="37">
        <v>3312</v>
      </c>
      <c r="E24" s="38">
        <v>48567</v>
      </c>
      <c r="F24" s="39">
        <v>4168</v>
      </c>
      <c r="G24" s="40">
        <v>17.383745687605657</v>
      </c>
    </row>
    <row r="25" spans="1:7">
      <c r="A25" s="6"/>
      <c r="B25" s="28"/>
      <c r="C25" s="28"/>
      <c r="D25" s="28"/>
      <c r="E25" s="28"/>
      <c r="F25" s="32"/>
      <c r="G25" s="33"/>
    </row>
    <row r="26" spans="1:7" ht="25.5">
      <c r="A26" s="6" t="s">
        <v>13</v>
      </c>
      <c r="B26" s="28"/>
      <c r="C26" s="28"/>
      <c r="D26" s="28"/>
      <c r="E26" s="28"/>
      <c r="F26" s="32"/>
      <c r="G26" s="33"/>
    </row>
    <row r="27" spans="1:7">
      <c r="A27" s="6"/>
      <c r="B27" s="28" t="s">
        <v>168</v>
      </c>
      <c r="C27" s="34">
        <v>6004</v>
      </c>
      <c r="D27" s="34"/>
      <c r="E27" s="28">
        <v>7026</v>
      </c>
      <c r="F27" s="41">
        <v>0</v>
      </c>
      <c r="G27" s="33">
        <v>19.117009728778314</v>
      </c>
    </row>
    <row r="28" spans="1:7">
      <c r="A28" s="6"/>
      <c r="B28" s="28" t="s">
        <v>169</v>
      </c>
      <c r="C28" s="34">
        <v>9288</v>
      </c>
      <c r="D28" s="34"/>
      <c r="E28" s="28">
        <v>9626</v>
      </c>
      <c r="F28" s="41">
        <v>0</v>
      </c>
      <c r="G28" s="33">
        <v>15.315975785930217</v>
      </c>
    </row>
    <row r="29" spans="1:7">
      <c r="A29" s="6"/>
      <c r="B29" s="28" t="s">
        <v>170</v>
      </c>
      <c r="C29" s="34">
        <v>4744</v>
      </c>
      <c r="D29" s="34"/>
      <c r="E29" s="28">
        <v>5540</v>
      </c>
      <c r="F29" s="41">
        <v>0</v>
      </c>
      <c r="G29" s="33">
        <v>15.093526506239172</v>
      </c>
    </row>
    <row r="30" spans="1:7">
      <c r="A30" s="6"/>
      <c r="B30" s="28" t="s">
        <v>171</v>
      </c>
      <c r="C30" s="34">
        <v>2059</v>
      </c>
      <c r="D30" s="34"/>
      <c r="E30" s="28">
        <v>1302</v>
      </c>
      <c r="F30" s="41">
        <v>0</v>
      </c>
      <c r="G30" s="33">
        <v>13.488537507514458</v>
      </c>
    </row>
    <row r="31" spans="1:7">
      <c r="A31" s="6"/>
      <c r="B31" s="28" t="s">
        <v>172</v>
      </c>
      <c r="C31" s="34">
        <v>1935</v>
      </c>
      <c r="D31" s="34"/>
      <c r="E31" s="28">
        <v>2146</v>
      </c>
      <c r="F31" s="41">
        <v>0</v>
      </c>
      <c r="G31" s="33">
        <v>13.52641167876307</v>
      </c>
    </row>
    <row r="32" spans="1:7">
      <c r="A32" s="6"/>
      <c r="B32" s="28" t="s">
        <v>173</v>
      </c>
      <c r="C32" s="34">
        <v>8300</v>
      </c>
      <c r="D32" s="34"/>
      <c r="E32" s="28">
        <v>9523</v>
      </c>
      <c r="F32" s="41">
        <v>0</v>
      </c>
      <c r="G32" s="33">
        <v>21.493396163028546</v>
      </c>
    </row>
    <row r="33" spans="1:7">
      <c r="A33" s="6"/>
      <c r="B33" s="28" t="s">
        <v>174</v>
      </c>
      <c r="C33" s="34">
        <v>0</v>
      </c>
      <c r="D33" s="34"/>
      <c r="E33" s="28">
        <v>58</v>
      </c>
      <c r="F33" s="41">
        <v>0</v>
      </c>
      <c r="G33" s="72">
        <v>0</v>
      </c>
    </row>
    <row r="34" spans="1:7">
      <c r="A34" s="6"/>
      <c r="B34" s="28" t="s">
        <v>175</v>
      </c>
      <c r="C34" s="34">
        <v>6199</v>
      </c>
      <c r="D34" s="34"/>
      <c r="E34" s="28">
        <v>6224</v>
      </c>
      <c r="F34" s="41">
        <v>0</v>
      </c>
      <c r="G34" s="33">
        <v>20.22846249424089</v>
      </c>
    </row>
    <row r="35" spans="1:7">
      <c r="A35" s="6"/>
      <c r="B35" s="28" t="s">
        <v>176</v>
      </c>
      <c r="C35" s="34">
        <v>0</v>
      </c>
      <c r="D35" s="34"/>
      <c r="E35" s="28">
        <v>51</v>
      </c>
      <c r="F35" s="41">
        <v>0</v>
      </c>
      <c r="G35" s="72">
        <v>0</v>
      </c>
    </row>
    <row r="36" spans="1:7">
      <c r="A36" s="6"/>
      <c r="B36" s="28" t="s">
        <v>177</v>
      </c>
      <c r="C36" s="34">
        <v>3998</v>
      </c>
      <c r="D36" s="34"/>
      <c r="E36" s="28">
        <v>4945</v>
      </c>
      <c r="F36" s="41">
        <v>0</v>
      </c>
      <c r="G36" s="33">
        <v>25.547124030848174</v>
      </c>
    </row>
    <row r="37" spans="1:7">
      <c r="A37" s="6"/>
      <c r="B37" s="28" t="s">
        <v>178</v>
      </c>
      <c r="C37" s="34">
        <v>0</v>
      </c>
      <c r="D37" s="34"/>
      <c r="E37" s="28">
        <v>106</v>
      </c>
      <c r="F37" s="41">
        <v>0</v>
      </c>
      <c r="G37" s="72">
        <v>0</v>
      </c>
    </row>
    <row r="38" spans="1:7">
      <c r="A38" s="6"/>
      <c r="B38" s="28" t="s">
        <v>179</v>
      </c>
      <c r="C38" s="34">
        <v>4925</v>
      </c>
      <c r="D38" s="34"/>
      <c r="E38" s="28">
        <v>4931</v>
      </c>
      <c r="F38" s="41">
        <v>0</v>
      </c>
      <c r="G38" s="33">
        <v>19.581109932253014</v>
      </c>
    </row>
    <row r="39" spans="1:7">
      <c r="A39" s="6"/>
      <c r="B39" s="28" t="s">
        <v>180</v>
      </c>
      <c r="C39" s="34">
        <v>3912</v>
      </c>
      <c r="D39" s="34"/>
      <c r="E39" s="28">
        <v>4747</v>
      </c>
      <c r="F39" s="41">
        <v>0</v>
      </c>
      <c r="G39" s="33">
        <v>30.68795357902745</v>
      </c>
    </row>
    <row r="40" spans="1:7">
      <c r="A40" s="6"/>
      <c r="B40" s="28" t="s">
        <v>181</v>
      </c>
      <c r="C40" s="34">
        <v>6685</v>
      </c>
      <c r="D40" s="34"/>
      <c r="E40" s="28">
        <v>7613</v>
      </c>
      <c r="F40" s="41">
        <v>0</v>
      </c>
      <c r="G40" s="33">
        <v>28.644419542524407</v>
      </c>
    </row>
    <row r="41" spans="1:7">
      <c r="A41" s="6"/>
      <c r="B41" s="28" t="s">
        <v>182</v>
      </c>
      <c r="C41" s="34">
        <v>7009</v>
      </c>
      <c r="D41" s="34"/>
      <c r="E41" s="28">
        <v>8293</v>
      </c>
      <c r="F41" s="41">
        <v>0</v>
      </c>
      <c r="G41" s="33">
        <v>23.526123583592984</v>
      </c>
    </row>
    <row r="42" spans="1:7">
      <c r="A42" s="6"/>
      <c r="B42" s="28" t="s">
        <v>183</v>
      </c>
      <c r="C42" s="34">
        <v>0</v>
      </c>
      <c r="D42" s="34"/>
      <c r="E42" s="28">
        <v>1932</v>
      </c>
      <c r="F42" s="41">
        <v>0</v>
      </c>
      <c r="G42" s="72">
        <v>0</v>
      </c>
    </row>
    <row r="43" spans="1:7">
      <c r="A43" s="6"/>
      <c r="B43" s="28" t="s">
        <v>184</v>
      </c>
      <c r="C43" s="34">
        <v>1119</v>
      </c>
      <c r="D43" s="34"/>
      <c r="E43" s="28">
        <v>1142</v>
      </c>
      <c r="F43" s="41">
        <v>0</v>
      </c>
      <c r="G43" s="33">
        <v>17.744466751495011</v>
      </c>
    </row>
    <row r="44" spans="1:7">
      <c r="A44" s="6"/>
      <c r="B44" s="28" t="s">
        <v>185</v>
      </c>
      <c r="C44" s="34">
        <v>9873</v>
      </c>
      <c r="D44" s="34"/>
      <c r="E44" s="28">
        <v>10340</v>
      </c>
      <c r="F44" s="41">
        <v>0</v>
      </c>
      <c r="G44" s="33">
        <v>20.660217793850478</v>
      </c>
    </row>
    <row r="45" spans="1:7" ht="25.5">
      <c r="A45" s="6"/>
      <c r="B45" s="28" t="s">
        <v>186</v>
      </c>
      <c r="C45" s="34">
        <v>2109</v>
      </c>
      <c r="D45" s="34"/>
      <c r="E45" s="28">
        <v>2263</v>
      </c>
      <c r="F45" s="41">
        <v>0</v>
      </c>
      <c r="G45" s="33">
        <v>14.038466356352867</v>
      </c>
    </row>
    <row r="46" spans="1:7" ht="25.5">
      <c r="A46" s="6"/>
      <c r="B46" s="28" t="s">
        <v>187</v>
      </c>
      <c r="C46" s="34">
        <v>7118</v>
      </c>
      <c r="D46" s="34"/>
      <c r="E46" s="28">
        <v>7469</v>
      </c>
      <c r="F46" s="41">
        <v>0</v>
      </c>
      <c r="G46" s="33">
        <v>14.899414838900411</v>
      </c>
    </row>
    <row r="47" spans="1:7" ht="25.5">
      <c r="A47" s="6"/>
      <c r="B47" s="28" t="s">
        <v>188</v>
      </c>
      <c r="C47" s="34">
        <v>1806</v>
      </c>
      <c r="D47" s="34"/>
      <c r="E47" s="28">
        <v>909</v>
      </c>
      <c r="F47" s="41">
        <v>0</v>
      </c>
      <c r="G47" s="33">
        <v>8.7277499485772374</v>
      </c>
    </row>
    <row r="48" spans="1:7">
      <c r="A48" s="6"/>
      <c r="B48" s="28" t="s">
        <v>189</v>
      </c>
      <c r="C48" s="34">
        <v>0</v>
      </c>
      <c r="D48" s="34"/>
      <c r="E48" s="28">
        <v>499</v>
      </c>
      <c r="F48" s="41">
        <v>0</v>
      </c>
      <c r="G48" s="72">
        <v>0</v>
      </c>
    </row>
    <row r="49" spans="1:7">
      <c r="A49" s="6"/>
      <c r="B49" s="28" t="s">
        <v>190</v>
      </c>
      <c r="C49" s="34">
        <v>1430</v>
      </c>
      <c r="D49" s="34"/>
      <c r="E49" s="28">
        <v>530</v>
      </c>
      <c r="F49" s="41">
        <v>0</v>
      </c>
      <c r="G49" s="33">
        <v>16.50054451211075</v>
      </c>
    </row>
    <row r="50" spans="1:7">
      <c r="A50" s="6"/>
      <c r="B50" s="28" t="s">
        <v>191</v>
      </c>
      <c r="C50" s="34">
        <v>2127</v>
      </c>
      <c r="D50" s="34"/>
      <c r="E50" s="28">
        <v>1336</v>
      </c>
      <c r="F50" s="41">
        <v>0</v>
      </c>
      <c r="G50" s="33">
        <v>19.426704126322676</v>
      </c>
    </row>
    <row r="51" spans="1:7">
      <c r="A51" s="6"/>
      <c r="B51" s="28"/>
      <c r="C51" s="34"/>
      <c r="D51" s="34"/>
      <c r="E51" s="28"/>
      <c r="F51" s="41"/>
      <c r="G51" s="33"/>
    </row>
    <row r="52" spans="1:7">
      <c r="A52" s="6"/>
      <c r="B52" s="28"/>
      <c r="C52" s="28"/>
      <c r="D52" s="28"/>
      <c r="E52" s="28"/>
      <c r="F52" s="32"/>
      <c r="G52" s="33"/>
    </row>
    <row r="53" spans="1:7">
      <c r="A53" s="15" t="s">
        <v>2</v>
      </c>
      <c r="B53" s="36"/>
      <c r="C53" s="37">
        <v>90640</v>
      </c>
      <c r="D53" s="36"/>
      <c r="E53" s="38">
        <v>98551</v>
      </c>
      <c r="F53" s="42">
        <v>0</v>
      </c>
      <c r="G53" s="40">
        <v>19.895974374593656</v>
      </c>
    </row>
    <row r="54" spans="1:7">
      <c r="A54" s="6"/>
      <c r="B54" s="28"/>
      <c r="C54" s="34"/>
      <c r="D54" s="34"/>
      <c r="E54" s="34"/>
      <c r="F54" s="41"/>
      <c r="G54" s="33"/>
    </row>
    <row r="55" spans="1:7" ht="25.5">
      <c r="A55" s="6" t="s">
        <v>14</v>
      </c>
      <c r="B55" s="28"/>
      <c r="C55" s="28"/>
      <c r="D55" s="28"/>
      <c r="E55" s="28"/>
      <c r="F55" s="32"/>
      <c r="G55" s="33"/>
    </row>
    <row r="56" spans="1:7" s="22" customFormat="1">
      <c r="A56" s="6"/>
      <c r="B56" s="43" t="s">
        <v>48</v>
      </c>
      <c r="C56" s="44">
        <v>800</v>
      </c>
      <c r="D56" s="45"/>
      <c r="E56" s="44">
        <v>996</v>
      </c>
      <c r="F56" s="46">
        <v>0</v>
      </c>
      <c r="G56" s="33">
        <v>10.245484516281204</v>
      </c>
    </row>
    <row r="57" spans="1:7" s="22" customFormat="1">
      <c r="A57" s="6"/>
      <c r="B57" s="47" t="s">
        <v>50</v>
      </c>
      <c r="C57" s="44">
        <v>5140</v>
      </c>
      <c r="D57" s="45"/>
      <c r="E57" s="44">
        <v>5187</v>
      </c>
      <c r="F57" s="46">
        <v>0</v>
      </c>
      <c r="G57" s="33">
        <v>33.01676754989753</v>
      </c>
    </row>
    <row r="58" spans="1:7" s="22" customFormat="1">
      <c r="A58" s="6"/>
      <c r="B58" s="47" t="s">
        <v>151</v>
      </c>
      <c r="C58" s="44">
        <v>2050</v>
      </c>
      <c r="D58" s="45"/>
      <c r="E58" s="44">
        <v>2168</v>
      </c>
      <c r="F58" s="46">
        <v>0</v>
      </c>
      <c r="G58" s="33">
        <v>30.906236411659055</v>
      </c>
    </row>
    <row r="59" spans="1:7" s="22" customFormat="1">
      <c r="A59" s="6"/>
      <c r="B59" s="47" t="s">
        <v>51</v>
      </c>
      <c r="C59" s="44">
        <v>0</v>
      </c>
      <c r="D59" s="45"/>
      <c r="E59" s="44">
        <v>72</v>
      </c>
      <c r="F59" s="46">
        <v>0</v>
      </c>
      <c r="G59" s="33" t="s">
        <v>58</v>
      </c>
    </row>
    <row r="60" spans="1:7" s="22" customFormat="1">
      <c r="A60" s="6"/>
      <c r="B60" s="47" t="s">
        <v>52</v>
      </c>
      <c r="C60" s="44">
        <v>13210</v>
      </c>
      <c r="D60" s="45"/>
      <c r="E60" s="44">
        <v>12689</v>
      </c>
      <c r="F60" s="46">
        <v>106</v>
      </c>
      <c r="G60" s="33">
        <v>33.003163724306056</v>
      </c>
    </row>
    <row r="61" spans="1:7" s="22" customFormat="1">
      <c r="A61" s="6"/>
      <c r="B61" s="47" t="s">
        <v>160</v>
      </c>
      <c r="C61" s="44">
        <v>20</v>
      </c>
      <c r="D61" s="45"/>
      <c r="E61" s="44">
        <v>0</v>
      </c>
      <c r="F61" s="46">
        <v>0</v>
      </c>
      <c r="G61" s="33">
        <v>7.9610136343562417</v>
      </c>
    </row>
    <row r="62" spans="1:7" s="22" customFormat="1">
      <c r="A62" s="6"/>
      <c r="B62" s="47" t="s">
        <v>20</v>
      </c>
      <c r="C62" s="44">
        <v>6100</v>
      </c>
      <c r="D62" s="45"/>
      <c r="E62" s="44">
        <v>5996</v>
      </c>
      <c r="F62" s="46">
        <v>0</v>
      </c>
      <c r="G62" s="33">
        <v>11.336146136248546</v>
      </c>
    </row>
    <row r="63" spans="1:7" s="22" customFormat="1">
      <c r="A63" s="6"/>
      <c r="B63" s="47" t="s">
        <v>152</v>
      </c>
      <c r="C63" s="44">
        <v>3960</v>
      </c>
      <c r="D63" s="45"/>
      <c r="E63" s="44">
        <v>4299</v>
      </c>
      <c r="F63" s="46">
        <v>0</v>
      </c>
      <c r="G63" s="33">
        <v>16.273064175866459</v>
      </c>
    </row>
    <row r="64" spans="1:7" s="22" customFormat="1">
      <c r="A64" s="6"/>
      <c r="B64" s="47" t="s">
        <v>53</v>
      </c>
      <c r="C64" s="44">
        <v>0</v>
      </c>
      <c r="D64" s="45"/>
      <c r="E64" s="44">
        <v>2</v>
      </c>
      <c r="F64" s="46">
        <v>0</v>
      </c>
      <c r="G64" s="33" t="s">
        <v>58</v>
      </c>
    </row>
    <row r="65" spans="1:7" s="22" customFormat="1">
      <c r="A65" s="6"/>
      <c r="B65" s="47" t="s">
        <v>18</v>
      </c>
      <c r="C65" s="44">
        <v>8900</v>
      </c>
      <c r="D65" s="45"/>
      <c r="E65" s="44">
        <v>8675</v>
      </c>
      <c r="F65" s="46">
        <v>0</v>
      </c>
      <c r="G65" s="33">
        <v>29.661758877294293</v>
      </c>
    </row>
    <row r="66" spans="1:7" s="22" customFormat="1">
      <c r="A66" s="6"/>
      <c r="B66" s="47" t="s">
        <v>161</v>
      </c>
      <c r="C66" s="44">
        <v>2700</v>
      </c>
      <c r="D66" s="45"/>
      <c r="E66" s="44">
        <v>2551</v>
      </c>
      <c r="F66" s="46">
        <v>0</v>
      </c>
      <c r="G66" s="33">
        <v>13.370233994676129</v>
      </c>
    </row>
    <row r="67" spans="1:7" s="22" customFormat="1">
      <c r="A67" s="6"/>
      <c r="B67" s="47" t="s">
        <v>21</v>
      </c>
      <c r="C67" s="44">
        <v>660</v>
      </c>
      <c r="D67" s="45"/>
      <c r="E67" s="44">
        <v>655</v>
      </c>
      <c r="F67" s="46">
        <v>1</v>
      </c>
      <c r="G67" s="33">
        <v>1.1499523104825782</v>
      </c>
    </row>
    <row r="68" spans="1:7" s="22" customFormat="1">
      <c r="A68" s="6"/>
      <c r="B68" s="47" t="s">
        <v>54</v>
      </c>
      <c r="C68" s="44">
        <v>14800</v>
      </c>
      <c r="D68" s="45"/>
      <c r="E68" s="44">
        <v>14792</v>
      </c>
      <c r="F68" s="46">
        <v>0</v>
      </c>
      <c r="G68" s="33">
        <v>6.1622765644831574</v>
      </c>
    </row>
    <row r="69" spans="1:7" s="22" customFormat="1">
      <c r="A69" s="6"/>
      <c r="B69" s="47" t="s">
        <v>22</v>
      </c>
      <c r="C69" s="44">
        <v>3015</v>
      </c>
      <c r="D69" s="45"/>
      <c r="E69" s="44">
        <v>3028</v>
      </c>
      <c r="F69" s="46">
        <v>0</v>
      </c>
      <c r="G69" s="33">
        <v>1.8949952712441913</v>
      </c>
    </row>
    <row r="70" spans="1:7" s="22" customFormat="1">
      <c r="A70" s="6"/>
      <c r="B70" s="47" t="s">
        <v>55</v>
      </c>
      <c r="C70" s="44">
        <v>2600</v>
      </c>
      <c r="D70" s="45"/>
      <c r="E70" s="44">
        <v>2576</v>
      </c>
      <c r="F70" s="46">
        <v>0</v>
      </c>
      <c r="G70" s="33">
        <v>13.416804707594366</v>
      </c>
    </row>
    <row r="71" spans="1:7" s="22" customFormat="1">
      <c r="A71" s="6"/>
      <c r="B71" s="47" t="s">
        <v>17</v>
      </c>
      <c r="C71" s="44">
        <v>2600</v>
      </c>
      <c r="D71" s="45"/>
      <c r="E71" s="44">
        <v>2313</v>
      </c>
      <c r="F71" s="46">
        <v>0</v>
      </c>
      <c r="G71" s="33">
        <v>24.706682685776578</v>
      </c>
    </row>
    <row r="72" spans="1:7" s="22" customFormat="1">
      <c r="A72" s="6"/>
      <c r="B72" s="47" t="s">
        <v>162</v>
      </c>
      <c r="C72" s="44">
        <v>2272</v>
      </c>
      <c r="D72" s="45"/>
      <c r="E72" s="44">
        <v>2028</v>
      </c>
      <c r="F72" s="46">
        <v>0</v>
      </c>
      <c r="G72" s="33">
        <v>6.3870762518268824</v>
      </c>
    </row>
    <row r="73" spans="1:7" s="22" customFormat="1">
      <c r="A73" s="6"/>
      <c r="B73" s="47" t="s">
        <v>56</v>
      </c>
      <c r="C73" s="44">
        <v>24800</v>
      </c>
      <c r="D73" s="45"/>
      <c r="E73" s="44">
        <v>24736</v>
      </c>
      <c r="F73" s="46">
        <v>0</v>
      </c>
      <c r="G73" s="33">
        <v>23.377222956976528</v>
      </c>
    </row>
    <row r="74" spans="1:7" s="22" customFormat="1">
      <c r="A74" s="6"/>
      <c r="B74" s="47" t="s">
        <v>163</v>
      </c>
      <c r="C74" s="44">
        <v>3403</v>
      </c>
      <c r="D74" s="45"/>
      <c r="E74" s="44">
        <v>3362</v>
      </c>
      <c r="F74" s="46">
        <v>0</v>
      </c>
      <c r="G74" s="33">
        <v>6.5335570087284536</v>
      </c>
    </row>
    <row r="75" spans="1:7" s="22" customFormat="1">
      <c r="A75" s="6"/>
      <c r="B75" s="47" t="s">
        <v>57</v>
      </c>
      <c r="C75" s="44">
        <v>960</v>
      </c>
      <c r="D75" s="45"/>
      <c r="E75" s="44">
        <v>940</v>
      </c>
      <c r="F75" s="46">
        <v>0</v>
      </c>
      <c r="G75" s="33">
        <v>1.3904222593329769</v>
      </c>
    </row>
    <row r="76" spans="1:7" s="22" customFormat="1">
      <c r="A76" s="6"/>
      <c r="B76" s="43" t="s">
        <v>164</v>
      </c>
      <c r="C76" s="44"/>
      <c r="D76" s="44">
        <v>4076</v>
      </c>
      <c r="E76" s="44">
        <v>4116</v>
      </c>
      <c r="F76" s="46"/>
      <c r="G76" s="49">
        <v>0</v>
      </c>
    </row>
    <row r="77" spans="1:7">
      <c r="A77" s="6"/>
      <c r="B77" s="28"/>
      <c r="C77" s="50"/>
      <c r="D77" s="50"/>
      <c r="E77" s="50"/>
      <c r="F77" s="32"/>
      <c r="G77" s="33"/>
    </row>
    <row r="78" spans="1:7">
      <c r="A78" s="16" t="s">
        <v>2</v>
      </c>
      <c r="B78" s="36"/>
      <c r="C78" s="51">
        <v>97990</v>
      </c>
      <c r="D78" s="51">
        <v>4076</v>
      </c>
      <c r="E78" s="51">
        <v>101181</v>
      </c>
      <c r="F78" s="52">
        <v>107</v>
      </c>
      <c r="G78" s="40">
        <v>18.824899577042686</v>
      </c>
    </row>
    <row r="79" spans="1:7">
      <c r="A79" s="7"/>
      <c r="B79" s="28"/>
      <c r="C79" s="34"/>
      <c r="D79" s="34"/>
      <c r="E79" s="34"/>
      <c r="F79" s="41"/>
      <c r="G79" s="49"/>
    </row>
    <row r="80" spans="1:7">
      <c r="A80" s="6" t="s">
        <v>15</v>
      </c>
      <c r="B80" s="28"/>
      <c r="C80" s="28"/>
      <c r="D80" s="28"/>
      <c r="E80" s="28"/>
      <c r="F80" s="32"/>
      <c r="G80" s="33"/>
    </row>
    <row r="81" spans="1:7">
      <c r="A81" s="8"/>
      <c r="B81" s="53" t="str">
        <f>'[1]Anexo 8'!A6</f>
        <v>BOXER</v>
      </c>
      <c r="C81" s="50">
        <v>53523</v>
      </c>
      <c r="D81" s="34"/>
      <c r="E81" s="50">
        <v>53788</v>
      </c>
      <c r="F81" s="41">
        <v>0</v>
      </c>
      <c r="G81" s="33">
        <v>39.011233516947932</v>
      </c>
    </row>
    <row r="82" spans="1:7">
      <c r="A82" s="8"/>
      <c r="B82" s="53" t="str">
        <f>'[1]Anexo 8'!A7</f>
        <v>BOXER BM 150</v>
      </c>
      <c r="C82" s="50">
        <v>114</v>
      </c>
      <c r="D82" s="34"/>
      <c r="E82" s="50">
        <v>129</v>
      </c>
      <c r="F82" s="41">
        <v>0</v>
      </c>
      <c r="G82" s="33">
        <v>17.176764459271837</v>
      </c>
    </row>
    <row r="83" spans="1:7">
      <c r="A83" s="8"/>
      <c r="B83" s="53" t="str">
        <f>'[1]Anexo 8'!A8</f>
        <v>PLATINO 100</v>
      </c>
      <c r="C83" s="50">
        <v>0</v>
      </c>
      <c r="D83" s="34"/>
      <c r="E83" s="50">
        <v>17</v>
      </c>
      <c r="F83" s="41">
        <v>0</v>
      </c>
      <c r="G83" s="41">
        <v>0</v>
      </c>
    </row>
    <row r="84" spans="1:7">
      <c r="A84" s="8"/>
      <c r="B84" s="53" t="str">
        <f>'[1]Anexo 8'!A9</f>
        <v>PLATINO 110</v>
      </c>
      <c r="C84" s="50">
        <v>9692</v>
      </c>
      <c r="D84" s="34"/>
      <c r="E84" s="50">
        <v>9562</v>
      </c>
      <c r="F84" s="41">
        <v>0</v>
      </c>
      <c r="G84" s="33">
        <v>13.780993263783921</v>
      </c>
    </row>
    <row r="85" spans="1:7">
      <c r="A85" s="8"/>
      <c r="B85" s="53" t="str">
        <f>'[1]Anexo 8'!A10</f>
        <v>DISCOVER 125</v>
      </c>
      <c r="C85" s="50">
        <v>11951</v>
      </c>
      <c r="D85" s="34"/>
      <c r="E85" s="50">
        <v>11852</v>
      </c>
      <c r="F85" s="41">
        <v>0</v>
      </c>
      <c r="G85" s="33"/>
    </row>
    <row r="86" spans="1:7">
      <c r="A86" s="8"/>
      <c r="B86" s="53" t="str">
        <f>'[1]Anexo 8'!A11</f>
        <v>DISCOVER 125 ST</v>
      </c>
      <c r="C86" s="50">
        <v>8486</v>
      </c>
      <c r="D86" s="34"/>
      <c r="E86" s="50">
        <v>8530</v>
      </c>
      <c r="F86" s="41">
        <v>0</v>
      </c>
      <c r="G86" s="33">
        <v>14.293356809313678</v>
      </c>
    </row>
    <row r="87" spans="1:7">
      <c r="A87" s="8"/>
      <c r="B87" s="53" t="str">
        <f>'[1]Anexo 8'!A12</f>
        <v>PULSAR 135</v>
      </c>
      <c r="C87" s="50">
        <v>6225</v>
      </c>
      <c r="D87" s="34"/>
      <c r="E87" s="50">
        <v>6499</v>
      </c>
      <c r="F87" s="41">
        <v>0</v>
      </c>
      <c r="G87" s="33">
        <v>19.557044521357035</v>
      </c>
    </row>
    <row r="88" spans="1:7">
      <c r="A88" s="8"/>
      <c r="B88" s="53" t="str">
        <f>'[1]Anexo 8'!A13</f>
        <v>PULSAR 180</v>
      </c>
      <c r="C88" s="50">
        <v>17260</v>
      </c>
      <c r="D88" s="34"/>
      <c r="E88" s="50">
        <v>17293</v>
      </c>
      <c r="F88" s="41">
        <v>0</v>
      </c>
      <c r="G88" s="33">
        <v>15.036568576272739</v>
      </c>
    </row>
    <row r="89" spans="1:7">
      <c r="A89" s="8"/>
      <c r="B89" s="53" t="str">
        <f>'[1]Anexo 8'!A14</f>
        <v>PULSAR 200 NS</v>
      </c>
      <c r="C89" s="50">
        <v>18192</v>
      </c>
      <c r="D89" s="34"/>
      <c r="E89" s="50">
        <v>18327</v>
      </c>
      <c r="F89" s="41">
        <v>13</v>
      </c>
      <c r="G89" s="33">
        <v>12.316768456620174</v>
      </c>
    </row>
    <row r="90" spans="1:7">
      <c r="A90" s="8"/>
      <c r="B90" s="53" t="str">
        <f>'[1]Anexo 8'!A15</f>
        <v>PULSAR 220SS</v>
      </c>
      <c r="C90" s="50">
        <v>0</v>
      </c>
      <c r="D90" s="34"/>
      <c r="E90" s="50">
        <v>46</v>
      </c>
      <c r="F90" s="41">
        <v>0</v>
      </c>
      <c r="G90" s="41">
        <v>0</v>
      </c>
    </row>
    <row r="91" spans="1:7">
      <c r="A91" s="8"/>
      <c r="B91" s="53" t="str">
        <f>'[1]Anexo 8'!A16</f>
        <v>ACTIV</v>
      </c>
      <c r="C91" s="50">
        <v>0</v>
      </c>
      <c r="D91" s="34"/>
      <c r="E91" s="50">
        <v>39</v>
      </c>
      <c r="F91" s="41">
        <v>0</v>
      </c>
      <c r="G91" s="41">
        <v>0</v>
      </c>
    </row>
    <row r="92" spans="1:7">
      <c r="A92" s="8"/>
      <c r="B92" s="53" t="str">
        <f>'[1]Anexo 8'!A17</f>
        <v>UNI-K</v>
      </c>
      <c r="C92" s="50">
        <v>8170</v>
      </c>
      <c r="D92" s="34"/>
      <c r="E92" s="50">
        <v>7841</v>
      </c>
      <c r="F92" s="41">
        <v>0</v>
      </c>
      <c r="G92" s="33">
        <v>22.416865442568252</v>
      </c>
    </row>
    <row r="93" spans="1:7">
      <c r="A93" s="8"/>
      <c r="B93" s="53" t="str">
        <f>'[1]Anexo 8'!A18</f>
        <v>JETIX 125</v>
      </c>
      <c r="C93" s="50">
        <v>0</v>
      </c>
      <c r="D93" s="34"/>
      <c r="E93" s="50">
        <v>154</v>
      </c>
      <c r="F93" s="41">
        <v>0</v>
      </c>
      <c r="G93" s="41">
        <v>0</v>
      </c>
    </row>
    <row r="94" spans="1:7">
      <c r="A94" s="8"/>
      <c r="B94" s="53" t="str">
        <f>'[1]Anexo 8'!A19</f>
        <v>FLY</v>
      </c>
      <c r="C94" s="50">
        <v>4905</v>
      </c>
      <c r="D94" s="34"/>
      <c r="E94" s="50">
        <v>5128</v>
      </c>
      <c r="F94" s="41">
        <v>11</v>
      </c>
      <c r="G94" s="33">
        <v>15.32565584541099</v>
      </c>
    </row>
    <row r="95" spans="1:7">
      <c r="A95" s="8"/>
      <c r="B95" s="53" t="str">
        <f>'[1]Anexo 8'!A20</f>
        <v>AGILITY</v>
      </c>
      <c r="C95" s="50">
        <v>3635</v>
      </c>
      <c r="D95" s="34"/>
      <c r="E95" s="50">
        <v>3491</v>
      </c>
      <c r="F95" s="41">
        <v>0</v>
      </c>
      <c r="G95" s="33">
        <v>16.607173590624683</v>
      </c>
    </row>
    <row r="96" spans="1:7">
      <c r="A96" s="8"/>
      <c r="B96" s="53" t="str">
        <f>'[1]Anexo 8'!A21</f>
        <v>AGILITY 150</v>
      </c>
      <c r="C96" s="50">
        <v>222</v>
      </c>
      <c r="D96" s="34"/>
      <c r="E96" s="50">
        <v>217</v>
      </c>
      <c r="F96" s="41">
        <v>0</v>
      </c>
      <c r="G96" s="33">
        <v>7.5780216815718422</v>
      </c>
    </row>
    <row r="97" spans="1:7">
      <c r="A97" s="8"/>
      <c r="B97" s="53" t="str">
        <f>'[1]Anexo 8'!A22</f>
        <v>DOWN TOWN</v>
      </c>
      <c r="C97" s="50">
        <v>119</v>
      </c>
      <c r="D97" s="34"/>
      <c r="E97" s="50">
        <v>110</v>
      </c>
      <c r="F97" s="41">
        <v>0</v>
      </c>
      <c r="G97" s="33">
        <v>7.0127293975839082</v>
      </c>
    </row>
    <row r="98" spans="1:7">
      <c r="A98" s="8"/>
      <c r="B98" s="53" t="str">
        <f>'[1]Anexo 8'!A23</f>
        <v>NINJA 300</v>
      </c>
      <c r="C98" s="50">
        <v>416</v>
      </c>
      <c r="D98" s="34"/>
      <c r="E98" s="50">
        <v>373</v>
      </c>
      <c r="F98" s="41">
        <v>0</v>
      </c>
      <c r="G98" s="33">
        <v>6.3507391207533184</v>
      </c>
    </row>
    <row r="99" spans="1:7">
      <c r="A99" s="8"/>
      <c r="B99" s="53" t="str">
        <f>'[1]Anexo 8'!A24</f>
        <v>PULSAR 200 AS</v>
      </c>
      <c r="C99" s="50">
        <v>684</v>
      </c>
      <c r="D99" s="34"/>
      <c r="E99" s="50">
        <v>657</v>
      </c>
      <c r="F99" s="41">
        <v>0</v>
      </c>
      <c r="G99" s="33">
        <v>6.6865958852498366</v>
      </c>
    </row>
    <row r="100" spans="1:7">
      <c r="A100" s="8"/>
      <c r="B100" s="53" t="str">
        <f>'[1]Anexo 8'!A25</f>
        <v xml:space="preserve">DUKE 200 </v>
      </c>
      <c r="C100" s="50">
        <v>1313</v>
      </c>
      <c r="D100" s="34"/>
      <c r="E100" s="50">
        <v>1120</v>
      </c>
      <c r="F100" s="41">
        <v>4</v>
      </c>
      <c r="G100" s="33">
        <v>1.8497258179363751</v>
      </c>
    </row>
    <row r="101" spans="1:7">
      <c r="A101" s="8"/>
      <c r="B101" s="53" t="str">
        <f>'[1]Anexo 8'!A26</f>
        <v>Z250</v>
      </c>
      <c r="C101" s="50">
        <v>420</v>
      </c>
      <c r="D101" s="34"/>
      <c r="E101" s="50">
        <v>428</v>
      </c>
      <c r="F101" s="41">
        <v>0</v>
      </c>
      <c r="G101" s="33">
        <v>6.3811252432475012</v>
      </c>
    </row>
    <row r="102" spans="1:7">
      <c r="A102" s="8"/>
      <c r="B102" s="53" t="str">
        <f>'[1]Anexo 8'!A27</f>
        <v>DUKE 390 ABS</v>
      </c>
      <c r="C102" s="50">
        <v>338</v>
      </c>
      <c r="D102" s="34"/>
      <c r="E102" s="50">
        <v>314</v>
      </c>
      <c r="F102" s="41">
        <v>4</v>
      </c>
      <c r="G102" s="33">
        <v>1.3009282984997836</v>
      </c>
    </row>
    <row r="103" spans="1:7">
      <c r="A103" s="8"/>
      <c r="B103" s="53" t="str">
        <f>'[1]Anexo 8'!A28</f>
        <v>KLX 150 L</v>
      </c>
      <c r="C103" s="50">
        <v>3340</v>
      </c>
      <c r="D103" s="34"/>
      <c r="E103" s="50">
        <v>3313</v>
      </c>
      <c r="F103" s="41">
        <v>0</v>
      </c>
      <c r="G103" s="33">
        <v>2.4750626702084935</v>
      </c>
    </row>
    <row r="104" spans="1:7">
      <c r="A104" s="8"/>
      <c r="B104" s="53" t="str">
        <f>'[1]Anexo 8'!A29</f>
        <v>Z 250 MONO</v>
      </c>
      <c r="C104" s="50">
        <v>440</v>
      </c>
      <c r="D104" s="34"/>
      <c r="E104" s="50">
        <v>469</v>
      </c>
      <c r="F104" s="41">
        <v>0</v>
      </c>
      <c r="G104" s="33">
        <v>5.8230215144289073</v>
      </c>
    </row>
    <row r="105" spans="1:7">
      <c r="A105" s="8"/>
      <c r="B105" s="53" t="str">
        <f>'[1]Anexo 8'!A30</f>
        <v>RC 200</v>
      </c>
      <c r="C105" s="50">
        <v>294</v>
      </c>
      <c r="D105" s="34"/>
      <c r="E105" s="50">
        <v>241</v>
      </c>
      <c r="F105" s="41">
        <v>0</v>
      </c>
      <c r="G105" s="33">
        <v>1.5081316970558236</v>
      </c>
    </row>
    <row r="106" spans="1:7">
      <c r="A106" s="8"/>
      <c r="B106" s="53" t="str">
        <f>'[1]Anexo 8'!A31</f>
        <v>ROCKET 125</v>
      </c>
      <c r="C106" s="50">
        <v>2015</v>
      </c>
      <c r="D106" s="34"/>
      <c r="E106" s="50">
        <v>2116</v>
      </c>
      <c r="F106" s="41">
        <v>0</v>
      </c>
      <c r="G106" s="33">
        <v>8.2540186617323172</v>
      </c>
    </row>
    <row r="107" spans="1:7">
      <c r="A107" s="8"/>
      <c r="B107" s="53" t="str">
        <f>'[1]Anexo 8'!A32</f>
        <v>TRACK</v>
      </c>
      <c r="C107" s="50">
        <v>1188</v>
      </c>
      <c r="D107" s="34"/>
      <c r="E107" s="50">
        <v>1246</v>
      </c>
      <c r="F107" s="41">
        <v>0</v>
      </c>
      <c r="G107" s="33">
        <v>14.450248390160819</v>
      </c>
    </row>
    <row r="108" spans="1:7">
      <c r="A108" s="8"/>
      <c r="B108" s="53" t="str">
        <f>'[1]Anexo 8'!A33</f>
        <v xml:space="preserve">AVENGER </v>
      </c>
      <c r="C108" s="50">
        <v>672</v>
      </c>
      <c r="D108" s="34"/>
      <c r="E108" s="50">
        <v>857</v>
      </c>
      <c r="F108" s="41">
        <v>0</v>
      </c>
      <c r="G108" s="33">
        <v>4.4259605193398022</v>
      </c>
    </row>
    <row r="109" spans="1:7">
      <c r="A109" s="8"/>
      <c r="B109" s="53" t="str">
        <f>'[1]Anexo 8'!A34</f>
        <v>DISCOVER 100 M</v>
      </c>
      <c r="C109" s="50">
        <v>3332</v>
      </c>
      <c r="D109" s="34"/>
      <c r="E109" s="50">
        <v>3381</v>
      </c>
      <c r="F109" s="41">
        <v>0</v>
      </c>
      <c r="G109" s="33">
        <v>13.211562205761179</v>
      </c>
    </row>
    <row r="110" spans="1:7">
      <c r="A110" s="8"/>
      <c r="B110" s="53" t="str">
        <f>'[1]Anexo 8'!A35</f>
        <v>DISCOVER 150</v>
      </c>
      <c r="C110" s="50">
        <v>13631</v>
      </c>
      <c r="D110" s="34"/>
      <c r="E110" s="50">
        <v>13630</v>
      </c>
      <c r="F110" s="41">
        <v>0</v>
      </c>
      <c r="G110" s="33">
        <v>14.486280637567269</v>
      </c>
    </row>
    <row r="111" spans="1:7">
      <c r="A111" s="8"/>
      <c r="B111" s="53" t="str">
        <f>'[1]Anexo 8'!A36</f>
        <v>DISCOVER 150 F</v>
      </c>
      <c r="C111" s="50">
        <v>648</v>
      </c>
      <c r="D111" s="34"/>
      <c r="E111" s="50">
        <v>599</v>
      </c>
      <c r="F111" s="41">
        <v>0</v>
      </c>
      <c r="G111" s="33">
        <v>11.249532893117456</v>
      </c>
    </row>
    <row r="112" spans="1:7">
      <c r="A112" s="8"/>
      <c r="B112" s="53" t="str">
        <f>'[1]Anexo 8'!A37</f>
        <v>MRX 150</v>
      </c>
      <c r="C112" s="50">
        <v>0</v>
      </c>
      <c r="D112" s="34"/>
      <c r="E112" s="50">
        <v>4</v>
      </c>
      <c r="F112" s="41">
        <v>0</v>
      </c>
      <c r="G112" s="72">
        <v>0</v>
      </c>
    </row>
    <row r="113" spans="1:7">
      <c r="A113" s="8"/>
      <c r="B113" s="53" t="str">
        <f>'[1]Anexo 8'!A38</f>
        <v>MRX125</v>
      </c>
      <c r="C113" s="50">
        <v>0</v>
      </c>
      <c r="D113" s="34"/>
      <c r="E113" s="50">
        <v>4</v>
      </c>
      <c r="F113" s="41">
        <v>0</v>
      </c>
      <c r="G113" s="72">
        <v>0</v>
      </c>
    </row>
    <row r="114" spans="1:7">
      <c r="A114" s="8"/>
      <c r="B114" s="53" t="str">
        <f>'[1]Anexo 8'!A39</f>
        <v>AGILITY DIGITAL</v>
      </c>
      <c r="C114" s="50">
        <v>4972</v>
      </c>
      <c r="D114" s="34"/>
      <c r="E114" s="50">
        <v>4901</v>
      </c>
      <c r="F114" s="41">
        <v>0</v>
      </c>
      <c r="G114" s="33">
        <v>15.884673069933305</v>
      </c>
    </row>
    <row r="115" spans="1:7">
      <c r="A115" s="8"/>
      <c r="B115" s="53" t="str">
        <f>'[1]Anexo 8'!A40</f>
        <v>FLY 150</v>
      </c>
      <c r="C115" s="50">
        <v>320</v>
      </c>
      <c r="D115" s="34"/>
      <c r="E115" s="50">
        <v>319</v>
      </c>
      <c r="F115" s="41">
        <v>0</v>
      </c>
      <c r="G115" s="33">
        <v>7.2303935419271141</v>
      </c>
    </row>
    <row r="116" spans="1:7">
      <c r="A116" s="8"/>
      <c r="B116" s="53" t="str">
        <f>'[1]Anexo 8'!A41</f>
        <v>PULSAR NS 150</v>
      </c>
      <c r="C116" s="50">
        <v>12100</v>
      </c>
      <c r="D116" s="50"/>
      <c r="E116" s="50">
        <v>11872</v>
      </c>
      <c r="F116" s="41">
        <v>0</v>
      </c>
      <c r="G116" s="33">
        <v>8.8761194742313752</v>
      </c>
    </row>
    <row r="117" spans="1:7">
      <c r="A117" s="8"/>
      <c r="B117" s="53" t="str">
        <f>'[1]Anexo 8'!A42</f>
        <v>PULSAR 150 AS</v>
      </c>
      <c r="C117" s="50">
        <v>180</v>
      </c>
      <c r="D117" s="34"/>
      <c r="E117" s="50">
        <v>6</v>
      </c>
      <c r="F117" s="41">
        <v>0</v>
      </c>
      <c r="G117" s="33">
        <v>8.5259824165087075</v>
      </c>
    </row>
    <row r="118" spans="1:7">
      <c r="A118" s="8"/>
      <c r="B118" s="53" t="str">
        <f>'[1]Anexo 8'!A43</f>
        <v>PULSAR 150 UG</v>
      </c>
      <c r="C118" s="50">
        <v>396</v>
      </c>
      <c r="D118" s="34"/>
      <c r="E118" s="50">
        <v>345</v>
      </c>
      <c r="F118" s="41">
        <v>0</v>
      </c>
      <c r="G118" s="33">
        <v>11.191415627154297</v>
      </c>
    </row>
    <row r="119" spans="1:7">
      <c r="A119" s="8"/>
      <c r="B119" s="53" t="str">
        <f>'[1]Anexo 8'!A44</f>
        <v>PULSAR 200 RS-ABS</v>
      </c>
      <c r="C119" s="50">
        <v>1330</v>
      </c>
      <c r="D119" s="34"/>
      <c r="E119" s="50">
        <v>1142</v>
      </c>
      <c r="F119" s="41">
        <v>0</v>
      </c>
      <c r="G119" s="33">
        <v>6.3202851703875007</v>
      </c>
    </row>
    <row r="120" spans="1:7">
      <c r="A120" s="8"/>
      <c r="B120" s="53" t="str">
        <f>'[1]Anexo 8'!A45</f>
        <v xml:space="preserve">ADVANCE 110  </v>
      </c>
      <c r="C120" s="50">
        <v>3080</v>
      </c>
      <c r="D120" s="34"/>
      <c r="E120" s="50">
        <v>2816</v>
      </c>
      <c r="F120" s="41">
        <v>0</v>
      </c>
      <c r="G120" s="33">
        <v>18.860739809286596</v>
      </c>
    </row>
    <row r="121" spans="1:7">
      <c r="A121" s="8"/>
      <c r="B121" s="53" t="str">
        <f>'[1]Anexo 8'!A46</f>
        <v>AGILITY DIGITAL 3.0</v>
      </c>
      <c r="C121" s="50">
        <v>3996</v>
      </c>
      <c r="D121" s="50"/>
      <c r="E121" s="50">
        <v>3989</v>
      </c>
      <c r="F121" s="41">
        <v>0</v>
      </c>
      <c r="G121" s="33">
        <v>16.374331733874218</v>
      </c>
    </row>
    <row r="122" spans="1:7">
      <c r="A122" s="8"/>
      <c r="B122" s="53" t="str">
        <f>'[1]Anexo 8'!A47</f>
        <v>LIKE 125</v>
      </c>
      <c r="C122" s="50">
        <v>60</v>
      </c>
      <c r="D122" s="34"/>
      <c r="E122" s="50">
        <v>48</v>
      </c>
      <c r="F122" s="41">
        <v>0</v>
      </c>
      <c r="G122" s="33">
        <v>7.8640049602339817</v>
      </c>
    </row>
    <row r="123" spans="1:7">
      <c r="A123" s="8"/>
      <c r="B123" s="53" t="str">
        <f>'[1]Anexo 8'!A48</f>
        <v>TWIST 125</v>
      </c>
      <c r="C123" s="50">
        <v>6784</v>
      </c>
      <c r="D123" s="34"/>
      <c r="E123" s="50">
        <v>6457</v>
      </c>
      <c r="F123" s="41">
        <v>0</v>
      </c>
      <c r="G123" s="33">
        <v>2.2290422884789947</v>
      </c>
    </row>
    <row r="124" spans="1:7">
      <c r="A124" s="8"/>
      <c r="B124" s="53" t="str">
        <f>'[1]Anexo 8'!A49</f>
        <v>NINJA 250</v>
      </c>
      <c r="C124" s="50">
        <v>140</v>
      </c>
      <c r="D124" s="34"/>
      <c r="E124" s="50">
        <v>34</v>
      </c>
      <c r="F124" s="41">
        <v>0</v>
      </c>
      <c r="G124" s="33">
        <v>6.408127690875018</v>
      </c>
    </row>
    <row r="125" spans="1:7">
      <c r="A125" s="8"/>
      <c r="B125" s="53"/>
      <c r="C125" s="50"/>
      <c r="D125" s="34"/>
      <c r="E125" s="50"/>
      <c r="F125" s="41"/>
      <c r="G125" s="33"/>
    </row>
    <row r="126" spans="1:7">
      <c r="A126" s="8"/>
      <c r="B126" s="28"/>
      <c r="C126" s="50"/>
      <c r="D126" s="50"/>
      <c r="E126" s="50"/>
      <c r="F126" s="32"/>
      <c r="G126" s="33"/>
    </row>
    <row r="127" spans="1:7">
      <c r="A127" s="15" t="s">
        <v>2</v>
      </c>
      <c r="B127" s="36"/>
      <c r="C127" s="51">
        <v>204583</v>
      </c>
      <c r="D127" s="51">
        <v>0</v>
      </c>
      <c r="E127" s="51">
        <v>203704</v>
      </c>
      <c r="F127" s="52">
        <v>0</v>
      </c>
      <c r="G127" s="40">
        <v>17.899246879827295</v>
      </c>
    </row>
    <row r="128" spans="1:7">
      <c r="A128" s="6"/>
      <c r="B128" s="28"/>
      <c r="C128" s="34"/>
      <c r="D128" s="34"/>
      <c r="E128" s="34"/>
      <c r="F128" s="41"/>
      <c r="G128" s="33"/>
    </row>
    <row r="129" spans="1:7">
      <c r="A129" s="1" t="s">
        <v>16</v>
      </c>
      <c r="B129" s="28"/>
      <c r="C129" s="28"/>
      <c r="D129" s="28"/>
      <c r="E129" s="19"/>
      <c r="F129" s="32"/>
      <c r="G129" s="33"/>
    </row>
    <row r="130" spans="1:7">
      <c r="A130" s="1"/>
      <c r="B130" s="24" t="s">
        <v>136</v>
      </c>
      <c r="C130" s="28">
        <v>43</v>
      </c>
      <c r="D130" s="28"/>
      <c r="E130" s="19">
        <v>24</v>
      </c>
      <c r="F130" s="56" t="s">
        <v>58</v>
      </c>
      <c r="G130" s="33">
        <v>26.177320955654416</v>
      </c>
    </row>
    <row r="131" spans="1:7">
      <c r="A131" s="9"/>
      <c r="B131" s="24" t="s">
        <v>75</v>
      </c>
      <c r="C131" s="28">
        <v>0</v>
      </c>
      <c r="D131" s="28"/>
      <c r="E131" s="19">
        <v>56</v>
      </c>
      <c r="F131" s="56" t="s">
        <v>58</v>
      </c>
      <c r="G131" s="33" t="s">
        <v>58</v>
      </c>
    </row>
    <row r="132" spans="1:7">
      <c r="A132" s="9"/>
      <c r="B132" s="24" t="s">
        <v>42</v>
      </c>
      <c r="C132" s="28">
        <v>0</v>
      </c>
      <c r="D132" s="28"/>
      <c r="E132" s="19">
        <v>15</v>
      </c>
      <c r="F132" s="56" t="s">
        <v>58</v>
      </c>
      <c r="G132" s="33" t="s">
        <v>58</v>
      </c>
    </row>
    <row r="133" spans="1:7">
      <c r="A133" s="9"/>
      <c r="B133" s="24" t="s">
        <v>135</v>
      </c>
      <c r="C133" s="28">
        <v>100</v>
      </c>
      <c r="D133" s="28"/>
      <c r="E133" s="19">
        <v>88</v>
      </c>
      <c r="F133" s="56" t="s">
        <v>58</v>
      </c>
      <c r="G133" s="33">
        <v>24.312088947122128</v>
      </c>
    </row>
    <row r="134" spans="1:7">
      <c r="A134" s="9"/>
      <c r="B134" s="24" t="s">
        <v>45</v>
      </c>
      <c r="C134" s="28">
        <v>30</v>
      </c>
      <c r="D134" s="28"/>
      <c r="E134" s="19">
        <v>28</v>
      </c>
      <c r="F134" s="56" t="s">
        <v>58</v>
      </c>
      <c r="G134" s="33">
        <v>18.732271496667131</v>
      </c>
    </row>
    <row r="135" spans="1:7">
      <c r="A135" s="9"/>
      <c r="B135" s="24" t="s">
        <v>44</v>
      </c>
      <c r="C135" s="28">
        <v>60</v>
      </c>
      <c r="D135" s="28"/>
      <c r="E135" s="19">
        <v>50</v>
      </c>
      <c r="F135" s="56" t="s">
        <v>58</v>
      </c>
      <c r="G135" s="33">
        <v>17.462475416785114</v>
      </c>
    </row>
    <row r="136" spans="1:7">
      <c r="A136" s="9"/>
      <c r="B136" s="24" t="s">
        <v>159</v>
      </c>
      <c r="C136" s="28">
        <v>0</v>
      </c>
      <c r="D136" s="28"/>
      <c r="E136" s="19">
        <v>5</v>
      </c>
      <c r="F136" s="56" t="s">
        <v>58</v>
      </c>
      <c r="G136" s="33"/>
    </row>
    <row r="137" spans="1:7">
      <c r="A137" s="9"/>
      <c r="B137" s="24" t="s">
        <v>76</v>
      </c>
      <c r="C137" s="28">
        <v>73</v>
      </c>
      <c r="D137" s="28"/>
      <c r="E137" s="19">
        <v>66</v>
      </c>
      <c r="F137" s="56" t="s">
        <v>58</v>
      </c>
      <c r="G137" s="33">
        <v>12.216160347224735</v>
      </c>
    </row>
    <row r="138" spans="1:7">
      <c r="A138" s="1"/>
      <c r="B138" s="28"/>
      <c r="C138" s="57"/>
      <c r="D138" s="57"/>
      <c r="E138" s="19"/>
      <c r="F138" s="57"/>
      <c r="G138" s="58"/>
    </row>
    <row r="139" spans="1:7">
      <c r="A139" s="9"/>
      <c r="B139" s="28"/>
      <c r="C139" s="28"/>
      <c r="D139" s="28"/>
      <c r="E139" s="28"/>
      <c r="F139" s="32"/>
      <c r="G139" s="33"/>
    </row>
    <row r="140" spans="1:7">
      <c r="A140" s="17" t="s">
        <v>2</v>
      </c>
      <c r="B140" s="36"/>
      <c r="C140" s="36">
        <v>306</v>
      </c>
      <c r="D140" s="36"/>
      <c r="E140" s="36">
        <v>332</v>
      </c>
      <c r="F140" s="36">
        <v>0</v>
      </c>
      <c r="G140" s="40">
        <v>18.943949955109897</v>
      </c>
    </row>
    <row r="141" spans="1:7">
      <c r="A141" s="9"/>
      <c r="B141" s="28"/>
      <c r="C141" s="34"/>
      <c r="D141" s="34"/>
      <c r="E141" s="34"/>
      <c r="F141" s="41"/>
      <c r="G141" s="49"/>
    </row>
    <row r="142" spans="1:7" ht="25.5">
      <c r="A142" s="9" t="s">
        <v>149</v>
      </c>
      <c r="B142" s="28"/>
      <c r="C142" s="28"/>
      <c r="D142" s="28"/>
      <c r="E142" s="28"/>
      <c r="F142" s="32"/>
      <c r="G142" s="33"/>
    </row>
    <row r="143" spans="1:7">
      <c r="A143" s="9"/>
      <c r="B143" s="24" t="s">
        <v>196</v>
      </c>
      <c r="C143" s="11">
        <v>25870</v>
      </c>
      <c r="D143" s="60"/>
      <c r="E143" s="12">
        <v>26838</v>
      </c>
      <c r="F143" s="61">
        <v>0</v>
      </c>
      <c r="G143" s="33">
        <v>25.154385871415712</v>
      </c>
    </row>
    <row r="144" spans="1:7">
      <c r="A144" s="9"/>
      <c r="B144" s="24" t="s">
        <v>197</v>
      </c>
      <c r="C144" s="11">
        <v>5699</v>
      </c>
      <c r="D144" s="60"/>
      <c r="E144" s="12">
        <v>5617</v>
      </c>
      <c r="F144" s="61">
        <v>0</v>
      </c>
      <c r="G144" s="33">
        <v>8.9068915102423158</v>
      </c>
    </row>
    <row r="145" spans="1:7">
      <c r="A145" s="9"/>
      <c r="B145" s="24" t="s">
        <v>198</v>
      </c>
      <c r="C145" s="11">
        <v>660</v>
      </c>
      <c r="D145" s="60"/>
      <c r="E145" s="12">
        <v>731</v>
      </c>
      <c r="F145" s="61">
        <v>0</v>
      </c>
      <c r="G145" s="33">
        <v>5.7294848922645016</v>
      </c>
    </row>
    <row r="146" spans="1:7">
      <c r="A146" s="9"/>
      <c r="B146" s="24" t="s">
        <v>199</v>
      </c>
      <c r="C146" s="12">
        <v>440</v>
      </c>
      <c r="D146" s="60"/>
      <c r="E146" s="12">
        <v>571</v>
      </c>
      <c r="F146" s="61">
        <v>0</v>
      </c>
      <c r="G146" s="33">
        <v>21.205097111378922</v>
      </c>
    </row>
    <row r="147" spans="1:7">
      <c r="A147" s="9"/>
      <c r="B147" s="24" t="s">
        <v>200</v>
      </c>
      <c r="C147" s="11">
        <v>2084</v>
      </c>
      <c r="D147" s="60"/>
      <c r="E147" s="12">
        <v>2328</v>
      </c>
      <c r="F147" s="61">
        <v>0</v>
      </c>
      <c r="G147" s="33">
        <v>7.5944957256865493</v>
      </c>
    </row>
    <row r="148" spans="1:7">
      <c r="A148" s="9"/>
      <c r="B148" s="24" t="s">
        <v>201</v>
      </c>
      <c r="C148" s="11">
        <v>2470</v>
      </c>
      <c r="D148" s="60"/>
      <c r="E148" s="12">
        <v>2692</v>
      </c>
      <c r="F148" s="61">
        <v>0</v>
      </c>
      <c r="G148" s="33">
        <v>18.418800111129784</v>
      </c>
    </row>
    <row r="149" spans="1:7">
      <c r="A149" s="9"/>
      <c r="B149" s="24" t="s">
        <v>147</v>
      </c>
      <c r="C149" s="11">
        <v>4370</v>
      </c>
      <c r="D149" s="60"/>
      <c r="E149" s="12">
        <v>5055</v>
      </c>
      <c r="F149" s="61">
        <v>0</v>
      </c>
      <c r="G149" s="33">
        <v>15.437230373258631</v>
      </c>
    </row>
    <row r="150" spans="1:7">
      <c r="A150" s="9"/>
      <c r="B150" s="24" t="s">
        <v>202</v>
      </c>
      <c r="C150" s="11">
        <v>600</v>
      </c>
      <c r="D150" s="60"/>
      <c r="E150" s="12">
        <v>763</v>
      </c>
      <c r="F150" s="61">
        <v>0</v>
      </c>
      <c r="G150" s="33">
        <v>6.7495169726770694</v>
      </c>
    </row>
    <row r="151" spans="1:7">
      <c r="A151" s="9"/>
      <c r="B151" s="24" t="s">
        <v>203</v>
      </c>
      <c r="C151" s="11">
        <v>4320</v>
      </c>
      <c r="D151" s="60"/>
      <c r="E151" s="12">
        <v>4213</v>
      </c>
      <c r="F151" s="61">
        <v>0</v>
      </c>
      <c r="G151" s="33">
        <v>11.038449455897242</v>
      </c>
    </row>
    <row r="152" spans="1:7">
      <c r="A152" s="9"/>
      <c r="B152" s="24" t="s">
        <v>204</v>
      </c>
      <c r="C152" s="11">
        <v>3400</v>
      </c>
      <c r="D152" s="60"/>
      <c r="E152" s="12">
        <v>3718</v>
      </c>
      <c r="F152" s="61">
        <v>0</v>
      </c>
      <c r="G152" s="33">
        <v>20.504596875748213</v>
      </c>
    </row>
    <row r="153" spans="1:7">
      <c r="A153" s="9"/>
      <c r="B153" s="24" t="s">
        <v>139</v>
      </c>
      <c r="C153" s="11">
        <v>640</v>
      </c>
      <c r="D153" s="60"/>
      <c r="E153" s="12">
        <v>694</v>
      </c>
      <c r="F153" s="61">
        <v>0</v>
      </c>
      <c r="G153" s="33">
        <v>1.4641154790225328</v>
      </c>
    </row>
    <row r="154" spans="1:7">
      <c r="A154" s="9"/>
      <c r="B154" s="24" t="s">
        <v>205</v>
      </c>
      <c r="C154" s="11">
        <v>12240</v>
      </c>
      <c r="D154" s="60"/>
      <c r="E154" s="12">
        <v>12384</v>
      </c>
      <c r="F154" s="61">
        <v>0</v>
      </c>
      <c r="G154" s="33">
        <v>19.347147787898844</v>
      </c>
    </row>
    <row r="155" spans="1:7">
      <c r="A155" s="9"/>
      <c r="B155" s="24" t="s">
        <v>206</v>
      </c>
      <c r="C155" s="11">
        <v>360</v>
      </c>
      <c r="D155" s="60"/>
      <c r="E155" s="12">
        <v>393</v>
      </c>
      <c r="F155" s="61">
        <v>0</v>
      </c>
      <c r="G155" s="33">
        <v>1.3986144785614414</v>
      </c>
    </row>
    <row r="156" spans="1:7">
      <c r="A156" s="9"/>
      <c r="B156" s="24" t="s">
        <v>207</v>
      </c>
      <c r="C156" s="11">
        <v>405</v>
      </c>
      <c r="D156" s="60"/>
      <c r="E156" s="12">
        <v>398</v>
      </c>
      <c r="F156" s="61">
        <v>0</v>
      </c>
      <c r="G156" s="33">
        <v>19.796900280298203</v>
      </c>
    </row>
    <row r="157" spans="1:7">
      <c r="A157" s="9"/>
      <c r="B157" s="24" t="s">
        <v>208</v>
      </c>
      <c r="C157" s="11">
        <v>645</v>
      </c>
      <c r="D157" s="60"/>
      <c r="E157" s="12">
        <v>620</v>
      </c>
      <c r="F157" s="61">
        <v>0</v>
      </c>
      <c r="G157" s="33">
        <v>20.901747094567689</v>
      </c>
    </row>
    <row r="158" spans="1:7" ht="25.5">
      <c r="A158" s="9"/>
      <c r="B158" s="24" t="s">
        <v>209</v>
      </c>
      <c r="C158" s="60">
        <v>0</v>
      </c>
      <c r="D158" s="60">
        <v>0</v>
      </c>
      <c r="E158" s="12">
        <v>200</v>
      </c>
      <c r="F158" s="60">
        <v>0</v>
      </c>
      <c r="G158" s="62">
        <v>0</v>
      </c>
    </row>
    <row r="159" spans="1:7">
      <c r="A159" s="9"/>
      <c r="B159" s="24" t="s">
        <v>23</v>
      </c>
      <c r="C159" s="11"/>
      <c r="D159" s="34">
        <v>1150</v>
      </c>
      <c r="E159" s="12">
        <v>1150</v>
      </c>
      <c r="F159" s="61">
        <v>0</v>
      </c>
      <c r="G159" s="35">
        <v>0</v>
      </c>
    </row>
    <row r="160" spans="1:7">
      <c r="A160" s="9"/>
      <c r="B160" s="10"/>
      <c r="C160" s="11"/>
      <c r="D160" s="28"/>
      <c r="E160" s="12"/>
      <c r="F160" s="32"/>
      <c r="G160" s="33"/>
    </row>
    <row r="161" spans="1:7">
      <c r="A161" s="9"/>
      <c r="B161" s="10"/>
      <c r="C161" s="11"/>
      <c r="D161" s="28"/>
      <c r="E161" s="12"/>
      <c r="F161" s="32"/>
      <c r="G161" s="33"/>
    </row>
    <row r="162" spans="1:7">
      <c r="A162" s="17" t="s">
        <v>2</v>
      </c>
      <c r="B162" s="20"/>
      <c r="C162" s="63">
        <v>64203</v>
      </c>
      <c r="D162" s="63">
        <v>1150</v>
      </c>
      <c r="E162" s="64">
        <v>68365</v>
      </c>
      <c r="F162" s="52">
        <v>0</v>
      </c>
      <c r="G162" s="40">
        <v>17.210785210954434</v>
      </c>
    </row>
    <row r="163" spans="1:7">
      <c r="A163" s="9"/>
      <c r="B163" s="18"/>
      <c r="C163" s="65"/>
      <c r="D163" s="65"/>
      <c r="E163" s="65"/>
      <c r="F163" s="66"/>
      <c r="G163" s="33"/>
    </row>
    <row r="164" spans="1:7">
      <c r="A164" s="9"/>
      <c r="B164" s="18"/>
      <c r="C164" s="65"/>
      <c r="D164" s="65"/>
      <c r="E164" s="65"/>
      <c r="F164" s="66"/>
      <c r="G164" s="33"/>
    </row>
    <row r="165" spans="1:7">
      <c r="A165" s="9" t="s">
        <v>150</v>
      </c>
      <c r="B165" s="28"/>
      <c r="C165" s="28"/>
      <c r="D165" s="28"/>
      <c r="E165" s="28"/>
      <c r="F165" s="32"/>
      <c r="G165" s="33"/>
    </row>
    <row r="166" spans="1:7">
      <c r="A166" s="9"/>
      <c r="B166" s="10" t="s">
        <v>153</v>
      </c>
      <c r="C166" s="11">
        <v>12420</v>
      </c>
      <c r="D166" s="60"/>
      <c r="E166" s="12">
        <v>12213</v>
      </c>
      <c r="F166" s="61">
        <v>0</v>
      </c>
      <c r="G166" s="33">
        <v>31.888435283770207</v>
      </c>
    </row>
    <row r="167" spans="1:7">
      <c r="A167" s="9"/>
      <c r="B167" s="10" t="s">
        <v>192</v>
      </c>
      <c r="C167" s="11">
        <v>3780</v>
      </c>
      <c r="D167" s="60"/>
      <c r="E167" s="12">
        <v>3913</v>
      </c>
      <c r="F167" s="61">
        <v>0</v>
      </c>
      <c r="G167" s="33">
        <v>32.423123052822994</v>
      </c>
    </row>
    <row r="168" spans="1:7">
      <c r="A168" s="9"/>
      <c r="B168" s="10" t="s">
        <v>157</v>
      </c>
      <c r="C168" s="11">
        <v>3663</v>
      </c>
      <c r="D168" s="60"/>
      <c r="E168" s="12">
        <v>3811</v>
      </c>
      <c r="F168" s="61">
        <v>0</v>
      </c>
      <c r="G168" s="33">
        <v>18.423921406717071</v>
      </c>
    </row>
    <row r="169" spans="1:7">
      <c r="A169" s="9"/>
      <c r="B169" s="10" t="s">
        <v>154</v>
      </c>
      <c r="C169" s="11">
        <v>1456</v>
      </c>
      <c r="D169" s="60"/>
      <c r="E169" s="12">
        <v>1523</v>
      </c>
      <c r="F169" s="61">
        <v>0</v>
      </c>
      <c r="G169" s="33">
        <v>10.642019260856953</v>
      </c>
    </row>
    <row r="170" spans="1:7">
      <c r="A170" s="9"/>
      <c r="B170" s="10" t="s">
        <v>156</v>
      </c>
      <c r="C170" s="11">
        <v>972</v>
      </c>
      <c r="D170" s="60"/>
      <c r="E170" s="12">
        <v>949</v>
      </c>
      <c r="F170" s="61">
        <v>0</v>
      </c>
      <c r="G170" s="33">
        <v>11.094444687599177</v>
      </c>
    </row>
    <row r="171" spans="1:7">
      <c r="A171" s="9"/>
      <c r="B171" s="10" t="s">
        <v>193</v>
      </c>
      <c r="C171" s="11">
        <v>1020</v>
      </c>
      <c r="D171" s="60"/>
      <c r="E171" s="12">
        <v>932</v>
      </c>
      <c r="F171" s="61">
        <v>0</v>
      </c>
      <c r="G171" s="33">
        <v>10.321105959040406</v>
      </c>
    </row>
    <row r="172" spans="1:7">
      <c r="A172" s="9"/>
      <c r="B172" s="10" t="s">
        <v>194</v>
      </c>
      <c r="C172" s="11">
        <v>1512</v>
      </c>
      <c r="D172" s="60"/>
      <c r="E172" s="12">
        <v>1345</v>
      </c>
      <c r="F172" s="61">
        <v>0</v>
      </c>
      <c r="G172" s="33">
        <v>13.27098559281592</v>
      </c>
    </row>
    <row r="173" spans="1:7">
      <c r="A173" s="9"/>
      <c r="B173" s="10" t="s">
        <v>195</v>
      </c>
      <c r="C173" s="12">
        <v>297</v>
      </c>
      <c r="D173" s="60"/>
      <c r="E173" s="12">
        <v>276</v>
      </c>
      <c r="F173" s="61">
        <v>0</v>
      </c>
      <c r="G173" s="33">
        <v>6.6547163337416215</v>
      </c>
    </row>
    <row r="174" spans="1:7">
      <c r="A174" s="9"/>
      <c r="B174" s="10"/>
      <c r="C174" s="11"/>
      <c r="D174" s="28"/>
      <c r="E174" s="12"/>
      <c r="F174" s="32"/>
      <c r="G174" s="33"/>
    </row>
    <row r="175" spans="1:7">
      <c r="A175" s="9"/>
      <c r="B175" s="10"/>
      <c r="C175" s="11"/>
      <c r="D175" s="28"/>
      <c r="E175" s="12"/>
      <c r="F175" s="32"/>
      <c r="G175" s="33"/>
    </row>
    <row r="176" spans="1:7">
      <c r="A176" s="17" t="s">
        <v>2</v>
      </c>
      <c r="B176" s="20"/>
      <c r="C176" s="63">
        <v>25120</v>
      </c>
      <c r="D176" s="63">
        <v>0</v>
      </c>
      <c r="E176" s="64">
        <v>24962</v>
      </c>
      <c r="F176" s="52">
        <v>0</v>
      </c>
      <c r="G176" s="40">
        <v>24.823862904053712</v>
      </c>
    </row>
    <row r="177" spans="1:7">
      <c r="A177" s="9"/>
      <c r="B177" s="18"/>
      <c r="C177" s="65"/>
      <c r="D177" s="65"/>
      <c r="E177" s="65"/>
      <c r="F177" s="66"/>
      <c r="G177" s="33"/>
    </row>
    <row r="178" spans="1:7">
      <c r="A178" s="9"/>
      <c r="B178" s="18"/>
      <c r="C178" s="65"/>
      <c r="D178" s="65"/>
      <c r="E178" s="65"/>
      <c r="F178" s="66"/>
      <c r="G178" s="33"/>
    </row>
    <row r="179" spans="1:7">
      <c r="A179" s="9"/>
      <c r="B179" s="18"/>
      <c r="C179" s="65"/>
      <c r="D179" s="65"/>
      <c r="E179" s="65"/>
      <c r="F179" s="66"/>
      <c r="G179" s="33"/>
    </row>
    <row r="180" spans="1:7">
      <c r="A180" s="9"/>
      <c r="B180" s="10"/>
      <c r="C180" s="11"/>
      <c r="D180" s="28"/>
      <c r="E180" s="12"/>
      <c r="F180" s="32"/>
      <c r="G180" s="33"/>
    </row>
    <row r="181" spans="1:7" ht="13.5" thickBot="1">
      <c r="A181" s="21" t="s">
        <v>47</v>
      </c>
      <c r="B181" s="67"/>
      <c r="C181" s="68">
        <v>533569</v>
      </c>
      <c r="D181" s="68">
        <v>8538</v>
      </c>
      <c r="E181" s="68">
        <v>545662</v>
      </c>
      <c r="F181" s="68">
        <v>4275</v>
      </c>
      <c r="G181" s="69">
        <v>18.446534817404846</v>
      </c>
    </row>
    <row r="182" spans="1:7" ht="13.5" thickTop="1">
      <c r="A182" s="24"/>
      <c r="G182" s="24"/>
    </row>
    <row r="183" spans="1:7">
      <c r="A183" s="13"/>
      <c r="F183" s="24"/>
      <c r="G183" s="23"/>
    </row>
    <row r="184" spans="1:7">
      <c r="A184" s="13"/>
      <c r="D184" s="71"/>
      <c r="G184" s="23"/>
    </row>
    <row r="185" spans="1:7">
      <c r="A185" s="13"/>
      <c r="G185" s="23"/>
    </row>
    <row r="186" spans="1:7">
      <c r="A186" s="13"/>
      <c r="G186" s="23"/>
    </row>
    <row r="187" spans="1:7">
      <c r="A187" s="13"/>
      <c r="G187" s="23"/>
    </row>
    <row r="188" spans="1:7">
      <c r="A188" s="13"/>
      <c r="G188" s="23"/>
    </row>
    <row r="189" spans="1:7">
      <c r="A189" s="13"/>
      <c r="G189" s="23"/>
    </row>
    <row r="190" spans="1:7">
      <c r="A190" s="13"/>
      <c r="G190" s="23"/>
    </row>
    <row r="191" spans="1:7">
      <c r="A191" s="13"/>
      <c r="G191" s="23"/>
    </row>
    <row r="192" spans="1:7">
      <c r="A192" s="13"/>
      <c r="G192" s="23"/>
    </row>
    <row r="193" spans="1:7">
      <c r="A193" s="13"/>
      <c r="G193" s="23"/>
    </row>
    <row r="194" spans="1:7">
      <c r="A194" s="13"/>
      <c r="G194" s="23"/>
    </row>
    <row r="195" spans="1:7">
      <c r="A195" s="13"/>
      <c r="G195" s="23"/>
    </row>
    <row r="196" spans="1:7">
      <c r="A196" s="13"/>
      <c r="G196" s="23"/>
    </row>
    <row r="197" spans="1:7">
      <c r="A197" s="13"/>
      <c r="G197" s="23"/>
    </row>
    <row r="198" spans="1:7">
      <c r="A198" s="13"/>
      <c r="G198" s="23"/>
    </row>
    <row r="199" spans="1:7">
      <c r="A199" s="13"/>
      <c r="G199" s="23"/>
    </row>
    <row r="200" spans="1:7">
      <c r="A200" s="13"/>
      <c r="G200" s="23"/>
    </row>
    <row r="201" spans="1:7">
      <c r="A201" s="13"/>
      <c r="G201" s="23"/>
    </row>
    <row r="202" spans="1:7">
      <c r="A202" s="13"/>
      <c r="G202" s="23"/>
    </row>
    <row r="203" spans="1:7">
      <c r="A203" s="13"/>
      <c r="G203" s="23"/>
    </row>
    <row r="204" spans="1:7">
      <c r="A204" s="13"/>
      <c r="G204" s="23"/>
    </row>
    <row r="205" spans="1:7">
      <c r="A205" s="13"/>
      <c r="G205" s="23"/>
    </row>
    <row r="206" spans="1:7">
      <c r="A206" s="13"/>
      <c r="G206" s="23"/>
    </row>
    <row r="207" spans="1:7">
      <c r="A207" s="13"/>
      <c r="G207" s="23"/>
    </row>
    <row r="208" spans="1:7">
      <c r="A208" s="13"/>
      <c r="G208" s="23"/>
    </row>
    <row r="209" spans="1:7">
      <c r="A209" s="13"/>
      <c r="G209" s="23"/>
    </row>
    <row r="210" spans="1:7">
      <c r="A210" s="13"/>
      <c r="G210" s="23"/>
    </row>
    <row r="211" spans="1:7">
      <c r="A211" s="13"/>
      <c r="G211" s="23"/>
    </row>
    <row r="212" spans="1:7">
      <c r="A212" s="13"/>
      <c r="G212" s="23"/>
    </row>
    <row r="213" spans="1:7">
      <c r="A213" s="13"/>
      <c r="G213" s="23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G18" sqref="G18"/>
    </sheetView>
  </sheetViews>
  <sheetFormatPr baseColWidth="10" defaultRowHeight="12.75"/>
  <cols>
    <col min="1" max="1" width="20.7109375" style="14" customWidth="1"/>
    <col min="2" max="2" width="11.5703125" style="24" bestFit="1" customWidth="1"/>
    <col min="3" max="3" width="10.5703125" style="24" customWidth="1"/>
    <col min="4" max="4" width="10.140625" style="24" customWidth="1"/>
    <col min="5" max="5" width="17.28515625" style="24" customWidth="1"/>
    <col min="6" max="6" width="14" style="70" customWidth="1"/>
    <col min="7" max="7" width="15.7109375" style="24" customWidth="1"/>
    <col min="8" max="8" width="9.7109375" style="70" customWidth="1"/>
    <col min="9" max="248" width="11.42578125" style="24"/>
    <col min="249" max="249" width="20.7109375" style="24" customWidth="1"/>
    <col min="250" max="250" width="16.28515625" style="24" customWidth="1"/>
    <col min="251" max="251" width="11.5703125" style="24" bestFit="1" customWidth="1"/>
    <col min="252" max="252" width="10.5703125" style="24" customWidth="1"/>
    <col min="253" max="253" width="10.140625" style="24" customWidth="1"/>
    <col min="254" max="254" width="17.28515625" style="24" customWidth="1"/>
    <col min="255" max="255" width="14" style="24" customWidth="1"/>
    <col min="256" max="256" width="15.7109375" style="24" customWidth="1"/>
    <col min="257" max="257" width="9.7109375" style="24" customWidth="1"/>
    <col min="258" max="504" width="11.42578125" style="24"/>
    <col min="505" max="505" width="20.7109375" style="24" customWidth="1"/>
    <col min="506" max="506" width="16.28515625" style="24" customWidth="1"/>
    <col min="507" max="507" width="11.5703125" style="24" bestFit="1" customWidth="1"/>
    <col min="508" max="508" width="10.5703125" style="24" customWidth="1"/>
    <col min="509" max="509" width="10.140625" style="24" customWidth="1"/>
    <col min="510" max="510" width="17.28515625" style="24" customWidth="1"/>
    <col min="511" max="511" width="14" style="24" customWidth="1"/>
    <col min="512" max="512" width="15.7109375" style="24" customWidth="1"/>
    <col min="513" max="513" width="9.7109375" style="24" customWidth="1"/>
    <col min="514" max="760" width="11.42578125" style="24"/>
    <col min="761" max="761" width="20.7109375" style="24" customWidth="1"/>
    <col min="762" max="762" width="16.28515625" style="24" customWidth="1"/>
    <col min="763" max="763" width="11.5703125" style="24" bestFit="1" customWidth="1"/>
    <col min="764" max="764" width="10.5703125" style="24" customWidth="1"/>
    <col min="765" max="765" width="10.140625" style="24" customWidth="1"/>
    <col min="766" max="766" width="17.28515625" style="24" customWidth="1"/>
    <col min="767" max="767" width="14" style="24" customWidth="1"/>
    <col min="768" max="768" width="15.7109375" style="24" customWidth="1"/>
    <col min="769" max="769" width="9.7109375" style="24" customWidth="1"/>
    <col min="770" max="1016" width="11.42578125" style="24"/>
    <col min="1017" max="1017" width="20.7109375" style="24" customWidth="1"/>
    <col min="1018" max="1018" width="16.28515625" style="24" customWidth="1"/>
    <col min="1019" max="1019" width="11.5703125" style="24" bestFit="1" customWidth="1"/>
    <col min="1020" max="1020" width="10.5703125" style="24" customWidth="1"/>
    <col min="1021" max="1021" width="10.140625" style="24" customWidth="1"/>
    <col min="1022" max="1022" width="17.28515625" style="24" customWidth="1"/>
    <col min="1023" max="1023" width="14" style="24" customWidth="1"/>
    <col min="1024" max="1024" width="15.7109375" style="24" customWidth="1"/>
    <col min="1025" max="1025" width="9.7109375" style="24" customWidth="1"/>
    <col min="1026" max="1272" width="11.42578125" style="24"/>
    <col min="1273" max="1273" width="20.7109375" style="24" customWidth="1"/>
    <col min="1274" max="1274" width="16.28515625" style="24" customWidth="1"/>
    <col min="1275" max="1275" width="11.5703125" style="24" bestFit="1" customWidth="1"/>
    <col min="1276" max="1276" width="10.5703125" style="24" customWidth="1"/>
    <col min="1277" max="1277" width="10.140625" style="24" customWidth="1"/>
    <col min="1278" max="1278" width="17.28515625" style="24" customWidth="1"/>
    <col min="1279" max="1279" width="14" style="24" customWidth="1"/>
    <col min="1280" max="1280" width="15.7109375" style="24" customWidth="1"/>
    <col min="1281" max="1281" width="9.7109375" style="24" customWidth="1"/>
    <col min="1282" max="1528" width="11.42578125" style="24"/>
    <col min="1529" max="1529" width="20.7109375" style="24" customWidth="1"/>
    <col min="1530" max="1530" width="16.28515625" style="24" customWidth="1"/>
    <col min="1531" max="1531" width="11.5703125" style="24" bestFit="1" customWidth="1"/>
    <col min="1532" max="1532" width="10.5703125" style="24" customWidth="1"/>
    <col min="1533" max="1533" width="10.140625" style="24" customWidth="1"/>
    <col min="1534" max="1534" width="17.28515625" style="24" customWidth="1"/>
    <col min="1535" max="1535" width="14" style="24" customWidth="1"/>
    <col min="1536" max="1536" width="15.7109375" style="24" customWidth="1"/>
    <col min="1537" max="1537" width="9.7109375" style="24" customWidth="1"/>
    <col min="1538" max="1784" width="11.42578125" style="24"/>
    <col min="1785" max="1785" width="20.7109375" style="24" customWidth="1"/>
    <col min="1786" max="1786" width="16.28515625" style="24" customWidth="1"/>
    <col min="1787" max="1787" width="11.5703125" style="24" bestFit="1" customWidth="1"/>
    <col min="1788" max="1788" width="10.5703125" style="24" customWidth="1"/>
    <col min="1789" max="1789" width="10.140625" style="24" customWidth="1"/>
    <col min="1790" max="1790" width="17.28515625" style="24" customWidth="1"/>
    <col min="1791" max="1791" width="14" style="24" customWidth="1"/>
    <col min="1792" max="1792" width="15.7109375" style="24" customWidth="1"/>
    <col min="1793" max="1793" width="9.7109375" style="24" customWidth="1"/>
    <col min="1794" max="2040" width="11.42578125" style="24"/>
    <col min="2041" max="2041" width="20.7109375" style="24" customWidth="1"/>
    <col min="2042" max="2042" width="16.28515625" style="24" customWidth="1"/>
    <col min="2043" max="2043" width="11.5703125" style="24" bestFit="1" customWidth="1"/>
    <col min="2044" max="2044" width="10.5703125" style="24" customWidth="1"/>
    <col min="2045" max="2045" width="10.140625" style="24" customWidth="1"/>
    <col min="2046" max="2046" width="17.28515625" style="24" customWidth="1"/>
    <col min="2047" max="2047" width="14" style="24" customWidth="1"/>
    <col min="2048" max="2048" width="15.7109375" style="24" customWidth="1"/>
    <col min="2049" max="2049" width="9.7109375" style="24" customWidth="1"/>
    <col min="2050" max="2296" width="11.42578125" style="24"/>
    <col min="2297" max="2297" width="20.7109375" style="24" customWidth="1"/>
    <col min="2298" max="2298" width="16.28515625" style="24" customWidth="1"/>
    <col min="2299" max="2299" width="11.5703125" style="24" bestFit="1" customWidth="1"/>
    <col min="2300" max="2300" width="10.5703125" style="24" customWidth="1"/>
    <col min="2301" max="2301" width="10.140625" style="24" customWidth="1"/>
    <col min="2302" max="2302" width="17.28515625" style="24" customWidth="1"/>
    <col min="2303" max="2303" width="14" style="24" customWidth="1"/>
    <col min="2304" max="2304" width="15.7109375" style="24" customWidth="1"/>
    <col min="2305" max="2305" width="9.7109375" style="24" customWidth="1"/>
    <col min="2306" max="2552" width="11.42578125" style="24"/>
    <col min="2553" max="2553" width="20.7109375" style="24" customWidth="1"/>
    <col min="2554" max="2554" width="16.28515625" style="24" customWidth="1"/>
    <col min="2555" max="2555" width="11.5703125" style="24" bestFit="1" customWidth="1"/>
    <col min="2556" max="2556" width="10.5703125" style="24" customWidth="1"/>
    <col min="2557" max="2557" width="10.140625" style="24" customWidth="1"/>
    <col min="2558" max="2558" width="17.28515625" style="24" customWidth="1"/>
    <col min="2559" max="2559" width="14" style="24" customWidth="1"/>
    <col min="2560" max="2560" width="15.7109375" style="24" customWidth="1"/>
    <col min="2561" max="2561" width="9.7109375" style="24" customWidth="1"/>
    <col min="2562" max="2808" width="11.42578125" style="24"/>
    <col min="2809" max="2809" width="20.7109375" style="24" customWidth="1"/>
    <col min="2810" max="2810" width="16.28515625" style="24" customWidth="1"/>
    <col min="2811" max="2811" width="11.5703125" style="24" bestFit="1" customWidth="1"/>
    <col min="2812" max="2812" width="10.5703125" style="24" customWidth="1"/>
    <col min="2813" max="2813" width="10.140625" style="24" customWidth="1"/>
    <col min="2814" max="2814" width="17.28515625" style="24" customWidth="1"/>
    <col min="2815" max="2815" width="14" style="24" customWidth="1"/>
    <col min="2816" max="2816" width="15.7109375" style="24" customWidth="1"/>
    <col min="2817" max="2817" width="9.7109375" style="24" customWidth="1"/>
    <col min="2818" max="3064" width="11.42578125" style="24"/>
    <col min="3065" max="3065" width="20.7109375" style="24" customWidth="1"/>
    <col min="3066" max="3066" width="16.28515625" style="24" customWidth="1"/>
    <col min="3067" max="3067" width="11.5703125" style="24" bestFit="1" customWidth="1"/>
    <col min="3068" max="3068" width="10.5703125" style="24" customWidth="1"/>
    <col min="3069" max="3069" width="10.140625" style="24" customWidth="1"/>
    <col min="3070" max="3070" width="17.28515625" style="24" customWidth="1"/>
    <col min="3071" max="3071" width="14" style="24" customWidth="1"/>
    <col min="3072" max="3072" width="15.7109375" style="24" customWidth="1"/>
    <col min="3073" max="3073" width="9.7109375" style="24" customWidth="1"/>
    <col min="3074" max="3320" width="11.42578125" style="24"/>
    <col min="3321" max="3321" width="20.7109375" style="24" customWidth="1"/>
    <col min="3322" max="3322" width="16.28515625" style="24" customWidth="1"/>
    <col min="3323" max="3323" width="11.5703125" style="24" bestFit="1" customWidth="1"/>
    <col min="3324" max="3324" width="10.5703125" style="24" customWidth="1"/>
    <col min="3325" max="3325" width="10.140625" style="24" customWidth="1"/>
    <col min="3326" max="3326" width="17.28515625" style="24" customWidth="1"/>
    <col min="3327" max="3327" width="14" style="24" customWidth="1"/>
    <col min="3328" max="3328" width="15.7109375" style="24" customWidth="1"/>
    <col min="3329" max="3329" width="9.7109375" style="24" customWidth="1"/>
    <col min="3330" max="3576" width="11.42578125" style="24"/>
    <col min="3577" max="3577" width="20.7109375" style="24" customWidth="1"/>
    <col min="3578" max="3578" width="16.28515625" style="24" customWidth="1"/>
    <col min="3579" max="3579" width="11.5703125" style="24" bestFit="1" customWidth="1"/>
    <col min="3580" max="3580" width="10.5703125" style="24" customWidth="1"/>
    <col min="3581" max="3581" width="10.140625" style="24" customWidth="1"/>
    <col min="3582" max="3582" width="17.28515625" style="24" customWidth="1"/>
    <col min="3583" max="3583" width="14" style="24" customWidth="1"/>
    <col min="3584" max="3584" width="15.7109375" style="24" customWidth="1"/>
    <col min="3585" max="3585" width="9.7109375" style="24" customWidth="1"/>
    <col min="3586" max="3832" width="11.42578125" style="24"/>
    <col min="3833" max="3833" width="20.7109375" style="24" customWidth="1"/>
    <col min="3834" max="3834" width="16.28515625" style="24" customWidth="1"/>
    <col min="3835" max="3835" width="11.5703125" style="24" bestFit="1" customWidth="1"/>
    <col min="3836" max="3836" width="10.5703125" style="24" customWidth="1"/>
    <col min="3837" max="3837" width="10.140625" style="24" customWidth="1"/>
    <col min="3838" max="3838" width="17.28515625" style="24" customWidth="1"/>
    <col min="3839" max="3839" width="14" style="24" customWidth="1"/>
    <col min="3840" max="3840" width="15.7109375" style="24" customWidth="1"/>
    <col min="3841" max="3841" width="9.7109375" style="24" customWidth="1"/>
    <col min="3842" max="4088" width="11.42578125" style="24"/>
    <col min="4089" max="4089" width="20.7109375" style="24" customWidth="1"/>
    <col min="4090" max="4090" width="16.28515625" style="24" customWidth="1"/>
    <col min="4091" max="4091" width="11.5703125" style="24" bestFit="1" customWidth="1"/>
    <col min="4092" max="4092" width="10.5703125" style="24" customWidth="1"/>
    <col min="4093" max="4093" width="10.140625" style="24" customWidth="1"/>
    <col min="4094" max="4094" width="17.28515625" style="24" customWidth="1"/>
    <col min="4095" max="4095" width="14" style="24" customWidth="1"/>
    <col min="4096" max="4096" width="15.7109375" style="24" customWidth="1"/>
    <col min="4097" max="4097" width="9.7109375" style="24" customWidth="1"/>
    <col min="4098" max="4344" width="11.42578125" style="24"/>
    <col min="4345" max="4345" width="20.7109375" style="24" customWidth="1"/>
    <col min="4346" max="4346" width="16.28515625" style="24" customWidth="1"/>
    <col min="4347" max="4347" width="11.5703125" style="24" bestFit="1" customWidth="1"/>
    <col min="4348" max="4348" width="10.5703125" style="24" customWidth="1"/>
    <col min="4349" max="4349" width="10.140625" style="24" customWidth="1"/>
    <col min="4350" max="4350" width="17.28515625" style="24" customWidth="1"/>
    <col min="4351" max="4351" width="14" style="24" customWidth="1"/>
    <col min="4352" max="4352" width="15.7109375" style="24" customWidth="1"/>
    <col min="4353" max="4353" width="9.7109375" style="24" customWidth="1"/>
    <col min="4354" max="4600" width="11.42578125" style="24"/>
    <col min="4601" max="4601" width="20.7109375" style="24" customWidth="1"/>
    <col min="4602" max="4602" width="16.28515625" style="24" customWidth="1"/>
    <col min="4603" max="4603" width="11.5703125" style="24" bestFit="1" customWidth="1"/>
    <col min="4604" max="4604" width="10.5703125" style="24" customWidth="1"/>
    <col min="4605" max="4605" width="10.140625" style="24" customWidth="1"/>
    <col min="4606" max="4606" width="17.28515625" style="24" customWidth="1"/>
    <col min="4607" max="4607" width="14" style="24" customWidth="1"/>
    <col min="4608" max="4608" width="15.7109375" style="24" customWidth="1"/>
    <col min="4609" max="4609" width="9.7109375" style="24" customWidth="1"/>
    <col min="4610" max="4856" width="11.42578125" style="24"/>
    <col min="4857" max="4857" width="20.7109375" style="24" customWidth="1"/>
    <col min="4858" max="4858" width="16.28515625" style="24" customWidth="1"/>
    <col min="4859" max="4859" width="11.5703125" style="24" bestFit="1" customWidth="1"/>
    <col min="4860" max="4860" width="10.5703125" style="24" customWidth="1"/>
    <col min="4861" max="4861" width="10.140625" style="24" customWidth="1"/>
    <col min="4862" max="4862" width="17.28515625" style="24" customWidth="1"/>
    <col min="4863" max="4863" width="14" style="24" customWidth="1"/>
    <col min="4864" max="4864" width="15.7109375" style="24" customWidth="1"/>
    <col min="4865" max="4865" width="9.7109375" style="24" customWidth="1"/>
    <col min="4866" max="5112" width="11.42578125" style="24"/>
    <col min="5113" max="5113" width="20.7109375" style="24" customWidth="1"/>
    <col min="5114" max="5114" width="16.28515625" style="24" customWidth="1"/>
    <col min="5115" max="5115" width="11.5703125" style="24" bestFit="1" customWidth="1"/>
    <col min="5116" max="5116" width="10.5703125" style="24" customWidth="1"/>
    <col min="5117" max="5117" width="10.140625" style="24" customWidth="1"/>
    <col min="5118" max="5118" width="17.28515625" style="24" customWidth="1"/>
    <col min="5119" max="5119" width="14" style="24" customWidth="1"/>
    <col min="5120" max="5120" width="15.7109375" style="24" customWidth="1"/>
    <col min="5121" max="5121" width="9.7109375" style="24" customWidth="1"/>
    <col min="5122" max="5368" width="11.42578125" style="24"/>
    <col min="5369" max="5369" width="20.7109375" style="24" customWidth="1"/>
    <col min="5370" max="5370" width="16.28515625" style="24" customWidth="1"/>
    <col min="5371" max="5371" width="11.5703125" style="24" bestFit="1" customWidth="1"/>
    <col min="5372" max="5372" width="10.5703125" style="24" customWidth="1"/>
    <col min="5373" max="5373" width="10.140625" style="24" customWidth="1"/>
    <col min="5374" max="5374" width="17.28515625" style="24" customWidth="1"/>
    <col min="5375" max="5375" width="14" style="24" customWidth="1"/>
    <col min="5376" max="5376" width="15.7109375" style="24" customWidth="1"/>
    <col min="5377" max="5377" width="9.7109375" style="24" customWidth="1"/>
    <col min="5378" max="5624" width="11.42578125" style="24"/>
    <col min="5625" max="5625" width="20.7109375" style="24" customWidth="1"/>
    <col min="5626" max="5626" width="16.28515625" style="24" customWidth="1"/>
    <col min="5627" max="5627" width="11.5703125" style="24" bestFit="1" customWidth="1"/>
    <col min="5628" max="5628" width="10.5703125" style="24" customWidth="1"/>
    <col min="5629" max="5629" width="10.140625" style="24" customWidth="1"/>
    <col min="5630" max="5630" width="17.28515625" style="24" customWidth="1"/>
    <col min="5631" max="5631" width="14" style="24" customWidth="1"/>
    <col min="5632" max="5632" width="15.7109375" style="24" customWidth="1"/>
    <col min="5633" max="5633" width="9.7109375" style="24" customWidth="1"/>
    <col min="5634" max="5880" width="11.42578125" style="24"/>
    <col min="5881" max="5881" width="20.7109375" style="24" customWidth="1"/>
    <col min="5882" max="5882" width="16.28515625" style="24" customWidth="1"/>
    <col min="5883" max="5883" width="11.5703125" style="24" bestFit="1" customWidth="1"/>
    <col min="5884" max="5884" width="10.5703125" style="24" customWidth="1"/>
    <col min="5885" max="5885" width="10.140625" style="24" customWidth="1"/>
    <col min="5886" max="5886" width="17.28515625" style="24" customWidth="1"/>
    <col min="5887" max="5887" width="14" style="24" customWidth="1"/>
    <col min="5888" max="5888" width="15.7109375" style="24" customWidth="1"/>
    <col min="5889" max="5889" width="9.7109375" style="24" customWidth="1"/>
    <col min="5890" max="6136" width="11.42578125" style="24"/>
    <col min="6137" max="6137" width="20.7109375" style="24" customWidth="1"/>
    <col min="6138" max="6138" width="16.28515625" style="24" customWidth="1"/>
    <col min="6139" max="6139" width="11.5703125" style="24" bestFit="1" customWidth="1"/>
    <col min="6140" max="6140" width="10.5703125" style="24" customWidth="1"/>
    <col min="6141" max="6141" width="10.140625" style="24" customWidth="1"/>
    <col min="6142" max="6142" width="17.28515625" style="24" customWidth="1"/>
    <col min="6143" max="6143" width="14" style="24" customWidth="1"/>
    <col min="6144" max="6144" width="15.7109375" style="24" customWidth="1"/>
    <col min="6145" max="6145" width="9.7109375" style="24" customWidth="1"/>
    <col min="6146" max="6392" width="11.42578125" style="24"/>
    <col min="6393" max="6393" width="20.7109375" style="24" customWidth="1"/>
    <col min="6394" max="6394" width="16.28515625" style="24" customWidth="1"/>
    <col min="6395" max="6395" width="11.5703125" style="24" bestFit="1" customWidth="1"/>
    <col min="6396" max="6396" width="10.5703125" style="24" customWidth="1"/>
    <col min="6397" max="6397" width="10.140625" style="24" customWidth="1"/>
    <col min="6398" max="6398" width="17.28515625" style="24" customWidth="1"/>
    <col min="6399" max="6399" width="14" style="24" customWidth="1"/>
    <col min="6400" max="6400" width="15.7109375" style="24" customWidth="1"/>
    <col min="6401" max="6401" width="9.7109375" style="24" customWidth="1"/>
    <col min="6402" max="6648" width="11.42578125" style="24"/>
    <col min="6649" max="6649" width="20.7109375" style="24" customWidth="1"/>
    <col min="6650" max="6650" width="16.28515625" style="24" customWidth="1"/>
    <col min="6651" max="6651" width="11.5703125" style="24" bestFit="1" customWidth="1"/>
    <col min="6652" max="6652" width="10.5703125" style="24" customWidth="1"/>
    <col min="6653" max="6653" width="10.140625" style="24" customWidth="1"/>
    <col min="6654" max="6654" width="17.28515625" style="24" customWidth="1"/>
    <col min="6655" max="6655" width="14" style="24" customWidth="1"/>
    <col min="6656" max="6656" width="15.7109375" style="24" customWidth="1"/>
    <col min="6657" max="6657" width="9.7109375" style="24" customWidth="1"/>
    <col min="6658" max="6904" width="11.42578125" style="24"/>
    <col min="6905" max="6905" width="20.7109375" style="24" customWidth="1"/>
    <col min="6906" max="6906" width="16.28515625" style="24" customWidth="1"/>
    <col min="6907" max="6907" width="11.5703125" style="24" bestFit="1" customWidth="1"/>
    <col min="6908" max="6908" width="10.5703125" style="24" customWidth="1"/>
    <col min="6909" max="6909" width="10.140625" style="24" customWidth="1"/>
    <col min="6910" max="6910" width="17.28515625" style="24" customWidth="1"/>
    <col min="6911" max="6911" width="14" style="24" customWidth="1"/>
    <col min="6912" max="6912" width="15.7109375" style="24" customWidth="1"/>
    <col min="6913" max="6913" width="9.7109375" style="24" customWidth="1"/>
    <col min="6914" max="7160" width="11.42578125" style="24"/>
    <col min="7161" max="7161" width="20.7109375" style="24" customWidth="1"/>
    <col min="7162" max="7162" width="16.28515625" style="24" customWidth="1"/>
    <col min="7163" max="7163" width="11.5703125" style="24" bestFit="1" customWidth="1"/>
    <col min="7164" max="7164" width="10.5703125" style="24" customWidth="1"/>
    <col min="7165" max="7165" width="10.140625" style="24" customWidth="1"/>
    <col min="7166" max="7166" width="17.28515625" style="24" customWidth="1"/>
    <col min="7167" max="7167" width="14" style="24" customWidth="1"/>
    <col min="7168" max="7168" width="15.7109375" style="24" customWidth="1"/>
    <col min="7169" max="7169" width="9.7109375" style="24" customWidth="1"/>
    <col min="7170" max="7416" width="11.42578125" style="24"/>
    <col min="7417" max="7417" width="20.7109375" style="24" customWidth="1"/>
    <col min="7418" max="7418" width="16.28515625" style="24" customWidth="1"/>
    <col min="7419" max="7419" width="11.5703125" style="24" bestFit="1" customWidth="1"/>
    <col min="7420" max="7420" width="10.5703125" style="24" customWidth="1"/>
    <col min="7421" max="7421" width="10.140625" style="24" customWidth="1"/>
    <col min="7422" max="7422" width="17.28515625" style="24" customWidth="1"/>
    <col min="7423" max="7423" width="14" style="24" customWidth="1"/>
    <col min="7424" max="7424" width="15.7109375" style="24" customWidth="1"/>
    <col min="7425" max="7425" width="9.7109375" style="24" customWidth="1"/>
    <col min="7426" max="7672" width="11.42578125" style="24"/>
    <col min="7673" max="7673" width="20.7109375" style="24" customWidth="1"/>
    <col min="7674" max="7674" width="16.28515625" style="24" customWidth="1"/>
    <col min="7675" max="7675" width="11.5703125" style="24" bestFit="1" customWidth="1"/>
    <col min="7676" max="7676" width="10.5703125" style="24" customWidth="1"/>
    <col min="7677" max="7677" width="10.140625" style="24" customWidth="1"/>
    <col min="7678" max="7678" width="17.28515625" style="24" customWidth="1"/>
    <col min="7679" max="7679" width="14" style="24" customWidth="1"/>
    <col min="7680" max="7680" width="15.7109375" style="24" customWidth="1"/>
    <col min="7681" max="7681" width="9.7109375" style="24" customWidth="1"/>
    <col min="7682" max="7928" width="11.42578125" style="24"/>
    <col min="7929" max="7929" width="20.7109375" style="24" customWidth="1"/>
    <col min="7930" max="7930" width="16.28515625" style="24" customWidth="1"/>
    <col min="7931" max="7931" width="11.5703125" style="24" bestFit="1" customWidth="1"/>
    <col min="7932" max="7932" width="10.5703125" style="24" customWidth="1"/>
    <col min="7933" max="7933" width="10.140625" style="24" customWidth="1"/>
    <col min="7934" max="7934" width="17.28515625" style="24" customWidth="1"/>
    <col min="7935" max="7935" width="14" style="24" customWidth="1"/>
    <col min="7936" max="7936" width="15.7109375" style="24" customWidth="1"/>
    <col min="7937" max="7937" width="9.7109375" style="24" customWidth="1"/>
    <col min="7938" max="8184" width="11.42578125" style="24"/>
    <col min="8185" max="8185" width="20.7109375" style="24" customWidth="1"/>
    <col min="8186" max="8186" width="16.28515625" style="24" customWidth="1"/>
    <col min="8187" max="8187" width="11.5703125" style="24" bestFit="1" customWidth="1"/>
    <col min="8188" max="8188" width="10.5703125" style="24" customWidth="1"/>
    <col min="8189" max="8189" width="10.140625" style="24" customWidth="1"/>
    <col min="8190" max="8190" width="17.28515625" style="24" customWidth="1"/>
    <col min="8191" max="8191" width="14" style="24" customWidth="1"/>
    <col min="8192" max="8192" width="15.7109375" style="24" customWidth="1"/>
    <col min="8193" max="8193" width="9.7109375" style="24" customWidth="1"/>
    <col min="8194" max="8440" width="11.42578125" style="24"/>
    <col min="8441" max="8441" width="20.7109375" style="24" customWidth="1"/>
    <col min="8442" max="8442" width="16.28515625" style="24" customWidth="1"/>
    <col min="8443" max="8443" width="11.5703125" style="24" bestFit="1" customWidth="1"/>
    <col min="8444" max="8444" width="10.5703125" style="24" customWidth="1"/>
    <col min="8445" max="8445" width="10.140625" style="24" customWidth="1"/>
    <col min="8446" max="8446" width="17.28515625" style="24" customWidth="1"/>
    <col min="8447" max="8447" width="14" style="24" customWidth="1"/>
    <col min="8448" max="8448" width="15.7109375" style="24" customWidth="1"/>
    <col min="8449" max="8449" width="9.7109375" style="24" customWidth="1"/>
    <col min="8450" max="8696" width="11.42578125" style="24"/>
    <col min="8697" max="8697" width="20.7109375" style="24" customWidth="1"/>
    <col min="8698" max="8698" width="16.28515625" style="24" customWidth="1"/>
    <col min="8699" max="8699" width="11.5703125" style="24" bestFit="1" customWidth="1"/>
    <col min="8700" max="8700" width="10.5703125" style="24" customWidth="1"/>
    <col min="8701" max="8701" width="10.140625" style="24" customWidth="1"/>
    <col min="8702" max="8702" width="17.28515625" style="24" customWidth="1"/>
    <col min="8703" max="8703" width="14" style="24" customWidth="1"/>
    <col min="8704" max="8704" width="15.7109375" style="24" customWidth="1"/>
    <col min="8705" max="8705" width="9.7109375" style="24" customWidth="1"/>
    <col min="8706" max="8952" width="11.42578125" style="24"/>
    <col min="8953" max="8953" width="20.7109375" style="24" customWidth="1"/>
    <col min="8954" max="8954" width="16.28515625" style="24" customWidth="1"/>
    <col min="8955" max="8955" width="11.5703125" style="24" bestFit="1" customWidth="1"/>
    <col min="8956" max="8956" width="10.5703125" style="24" customWidth="1"/>
    <col min="8957" max="8957" width="10.140625" style="24" customWidth="1"/>
    <col min="8958" max="8958" width="17.28515625" style="24" customWidth="1"/>
    <col min="8959" max="8959" width="14" style="24" customWidth="1"/>
    <col min="8960" max="8960" width="15.7109375" style="24" customWidth="1"/>
    <col min="8961" max="8961" width="9.7109375" style="24" customWidth="1"/>
    <col min="8962" max="9208" width="11.42578125" style="24"/>
    <col min="9209" max="9209" width="20.7109375" style="24" customWidth="1"/>
    <col min="9210" max="9210" width="16.28515625" style="24" customWidth="1"/>
    <col min="9211" max="9211" width="11.5703125" style="24" bestFit="1" customWidth="1"/>
    <col min="9212" max="9212" width="10.5703125" style="24" customWidth="1"/>
    <col min="9213" max="9213" width="10.140625" style="24" customWidth="1"/>
    <col min="9214" max="9214" width="17.28515625" style="24" customWidth="1"/>
    <col min="9215" max="9215" width="14" style="24" customWidth="1"/>
    <col min="9216" max="9216" width="15.7109375" style="24" customWidth="1"/>
    <col min="9217" max="9217" width="9.7109375" style="24" customWidth="1"/>
    <col min="9218" max="9464" width="11.42578125" style="24"/>
    <col min="9465" max="9465" width="20.7109375" style="24" customWidth="1"/>
    <col min="9466" max="9466" width="16.28515625" style="24" customWidth="1"/>
    <col min="9467" max="9467" width="11.5703125" style="24" bestFit="1" customWidth="1"/>
    <col min="9468" max="9468" width="10.5703125" style="24" customWidth="1"/>
    <col min="9469" max="9469" width="10.140625" style="24" customWidth="1"/>
    <col min="9470" max="9470" width="17.28515625" style="24" customWidth="1"/>
    <col min="9471" max="9471" width="14" style="24" customWidth="1"/>
    <col min="9472" max="9472" width="15.7109375" style="24" customWidth="1"/>
    <col min="9473" max="9473" width="9.7109375" style="24" customWidth="1"/>
    <col min="9474" max="9720" width="11.42578125" style="24"/>
    <col min="9721" max="9721" width="20.7109375" style="24" customWidth="1"/>
    <col min="9722" max="9722" width="16.28515625" style="24" customWidth="1"/>
    <col min="9723" max="9723" width="11.5703125" style="24" bestFit="1" customWidth="1"/>
    <col min="9724" max="9724" width="10.5703125" style="24" customWidth="1"/>
    <col min="9725" max="9725" width="10.140625" style="24" customWidth="1"/>
    <col min="9726" max="9726" width="17.28515625" style="24" customWidth="1"/>
    <col min="9727" max="9727" width="14" style="24" customWidth="1"/>
    <col min="9728" max="9728" width="15.7109375" style="24" customWidth="1"/>
    <col min="9729" max="9729" width="9.7109375" style="24" customWidth="1"/>
    <col min="9730" max="9976" width="11.42578125" style="24"/>
    <col min="9977" max="9977" width="20.7109375" style="24" customWidth="1"/>
    <col min="9978" max="9978" width="16.28515625" style="24" customWidth="1"/>
    <col min="9979" max="9979" width="11.5703125" style="24" bestFit="1" customWidth="1"/>
    <col min="9980" max="9980" width="10.5703125" style="24" customWidth="1"/>
    <col min="9981" max="9981" width="10.140625" style="24" customWidth="1"/>
    <col min="9982" max="9982" width="17.28515625" style="24" customWidth="1"/>
    <col min="9983" max="9983" width="14" style="24" customWidth="1"/>
    <col min="9984" max="9984" width="15.7109375" style="24" customWidth="1"/>
    <col min="9985" max="9985" width="9.7109375" style="24" customWidth="1"/>
    <col min="9986" max="10232" width="11.42578125" style="24"/>
    <col min="10233" max="10233" width="20.7109375" style="24" customWidth="1"/>
    <col min="10234" max="10234" width="16.28515625" style="24" customWidth="1"/>
    <col min="10235" max="10235" width="11.5703125" style="24" bestFit="1" customWidth="1"/>
    <col min="10236" max="10236" width="10.5703125" style="24" customWidth="1"/>
    <col min="10237" max="10237" width="10.140625" style="24" customWidth="1"/>
    <col min="10238" max="10238" width="17.28515625" style="24" customWidth="1"/>
    <col min="10239" max="10239" width="14" style="24" customWidth="1"/>
    <col min="10240" max="10240" width="15.7109375" style="24" customWidth="1"/>
    <col min="10241" max="10241" width="9.7109375" style="24" customWidth="1"/>
    <col min="10242" max="10488" width="11.42578125" style="24"/>
    <col min="10489" max="10489" width="20.7109375" style="24" customWidth="1"/>
    <col min="10490" max="10490" width="16.28515625" style="24" customWidth="1"/>
    <col min="10491" max="10491" width="11.5703125" style="24" bestFit="1" customWidth="1"/>
    <col min="10492" max="10492" width="10.5703125" style="24" customWidth="1"/>
    <col min="10493" max="10493" width="10.140625" style="24" customWidth="1"/>
    <col min="10494" max="10494" width="17.28515625" style="24" customWidth="1"/>
    <col min="10495" max="10495" width="14" style="24" customWidth="1"/>
    <col min="10496" max="10496" width="15.7109375" style="24" customWidth="1"/>
    <col min="10497" max="10497" width="9.7109375" style="24" customWidth="1"/>
    <col min="10498" max="10744" width="11.42578125" style="24"/>
    <col min="10745" max="10745" width="20.7109375" style="24" customWidth="1"/>
    <col min="10746" max="10746" width="16.28515625" style="24" customWidth="1"/>
    <col min="10747" max="10747" width="11.5703125" style="24" bestFit="1" customWidth="1"/>
    <col min="10748" max="10748" width="10.5703125" style="24" customWidth="1"/>
    <col min="10749" max="10749" width="10.140625" style="24" customWidth="1"/>
    <col min="10750" max="10750" width="17.28515625" style="24" customWidth="1"/>
    <col min="10751" max="10751" width="14" style="24" customWidth="1"/>
    <col min="10752" max="10752" width="15.7109375" style="24" customWidth="1"/>
    <col min="10753" max="10753" width="9.7109375" style="24" customWidth="1"/>
    <col min="10754" max="11000" width="11.42578125" style="24"/>
    <col min="11001" max="11001" width="20.7109375" style="24" customWidth="1"/>
    <col min="11002" max="11002" width="16.28515625" style="24" customWidth="1"/>
    <col min="11003" max="11003" width="11.5703125" style="24" bestFit="1" customWidth="1"/>
    <col min="11004" max="11004" width="10.5703125" style="24" customWidth="1"/>
    <col min="11005" max="11005" width="10.140625" style="24" customWidth="1"/>
    <col min="11006" max="11006" width="17.28515625" style="24" customWidth="1"/>
    <col min="11007" max="11007" width="14" style="24" customWidth="1"/>
    <col min="11008" max="11008" width="15.7109375" style="24" customWidth="1"/>
    <col min="11009" max="11009" width="9.7109375" style="24" customWidth="1"/>
    <col min="11010" max="11256" width="11.42578125" style="24"/>
    <col min="11257" max="11257" width="20.7109375" style="24" customWidth="1"/>
    <col min="11258" max="11258" width="16.28515625" style="24" customWidth="1"/>
    <col min="11259" max="11259" width="11.5703125" style="24" bestFit="1" customWidth="1"/>
    <col min="11260" max="11260" width="10.5703125" style="24" customWidth="1"/>
    <col min="11261" max="11261" width="10.140625" style="24" customWidth="1"/>
    <col min="11262" max="11262" width="17.28515625" style="24" customWidth="1"/>
    <col min="11263" max="11263" width="14" style="24" customWidth="1"/>
    <col min="11264" max="11264" width="15.7109375" style="24" customWidth="1"/>
    <col min="11265" max="11265" width="9.7109375" style="24" customWidth="1"/>
    <col min="11266" max="11512" width="11.42578125" style="24"/>
    <col min="11513" max="11513" width="20.7109375" style="24" customWidth="1"/>
    <col min="11514" max="11514" width="16.28515625" style="24" customWidth="1"/>
    <col min="11515" max="11515" width="11.5703125" style="24" bestFit="1" customWidth="1"/>
    <col min="11516" max="11516" width="10.5703125" style="24" customWidth="1"/>
    <col min="11517" max="11517" width="10.140625" style="24" customWidth="1"/>
    <col min="11518" max="11518" width="17.28515625" style="24" customWidth="1"/>
    <col min="11519" max="11519" width="14" style="24" customWidth="1"/>
    <col min="11520" max="11520" width="15.7109375" style="24" customWidth="1"/>
    <col min="11521" max="11521" width="9.7109375" style="24" customWidth="1"/>
    <col min="11522" max="11768" width="11.42578125" style="24"/>
    <col min="11769" max="11769" width="20.7109375" style="24" customWidth="1"/>
    <col min="11770" max="11770" width="16.28515625" style="24" customWidth="1"/>
    <col min="11771" max="11771" width="11.5703125" style="24" bestFit="1" customWidth="1"/>
    <col min="11772" max="11772" width="10.5703125" style="24" customWidth="1"/>
    <col min="11773" max="11773" width="10.140625" style="24" customWidth="1"/>
    <col min="11774" max="11774" width="17.28515625" style="24" customWidth="1"/>
    <col min="11775" max="11775" width="14" style="24" customWidth="1"/>
    <col min="11776" max="11776" width="15.7109375" style="24" customWidth="1"/>
    <col min="11777" max="11777" width="9.7109375" style="24" customWidth="1"/>
    <col min="11778" max="12024" width="11.42578125" style="24"/>
    <col min="12025" max="12025" width="20.7109375" style="24" customWidth="1"/>
    <col min="12026" max="12026" width="16.28515625" style="24" customWidth="1"/>
    <col min="12027" max="12027" width="11.5703125" style="24" bestFit="1" customWidth="1"/>
    <col min="12028" max="12028" width="10.5703125" style="24" customWidth="1"/>
    <col min="12029" max="12029" width="10.140625" style="24" customWidth="1"/>
    <col min="12030" max="12030" width="17.28515625" style="24" customWidth="1"/>
    <col min="12031" max="12031" width="14" style="24" customWidth="1"/>
    <col min="12032" max="12032" width="15.7109375" style="24" customWidth="1"/>
    <col min="12033" max="12033" width="9.7109375" style="24" customWidth="1"/>
    <col min="12034" max="12280" width="11.42578125" style="24"/>
    <col min="12281" max="12281" width="20.7109375" style="24" customWidth="1"/>
    <col min="12282" max="12282" width="16.28515625" style="24" customWidth="1"/>
    <col min="12283" max="12283" width="11.5703125" style="24" bestFit="1" customWidth="1"/>
    <col min="12284" max="12284" width="10.5703125" style="24" customWidth="1"/>
    <col min="12285" max="12285" width="10.140625" style="24" customWidth="1"/>
    <col min="12286" max="12286" width="17.28515625" style="24" customWidth="1"/>
    <col min="12287" max="12287" width="14" style="24" customWidth="1"/>
    <col min="12288" max="12288" width="15.7109375" style="24" customWidth="1"/>
    <col min="12289" max="12289" width="9.7109375" style="24" customWidth="1"/>
    <col min="12290" max="12536" width="11.42578125" style="24"/>
    <col min="12537" max="12537" width="20.7109375" style="24" customWidth="1"/>
    <col min="12538" max="12538" width="16.28515625" style="24" customWidth="1"/>
    <col min="12539" max="12539" width="11.5703125" style="24" bestFit="1" customWidth="1"/>
    <col min="12540" max="12540" width="10.5703125" style="24" customWidth="1"/>
    <col min="12541" max="12541" width="10.140625" style="24" customWidth="1"/>
    <col min="12542" max="12542" width="17.28515625" style="24" customWidth="1"/>
    <col min="12543" max="12543" width="14" style="24" customWidth="1"/>
    <col min="12544" max="12544" width="15.7109375" style="24" customWidth="1"/>
    <col min="12545" max="12545" width="9.7109375" style="24" customWidth="1"/>
    <col min="12546" max="12792" width="11.42578125" style="24"/>
    <col min="12793" max="12793" width="20.7109375" style="24" customWidth="1"/>
    <col min="12794" max="12794" width="16.28515625" style="24" customWidth="1"/>
    <col min="12795" max="12795" width="11.5703125" style="24" bestFit="1" customWidth="1"/>
    <col min="12796" max="12796" width="10.5703125" style="24" customWidth="1"/>
    <col min="12797" max="12797" width="10.140625" style="24" customWidth="1"/>
    <col min="12798" max="12798" width="17.28515625" style="24" customWidth="1"/>
    <col min="12799" max="12799" width="14" style="24" customWidth="1"/>
    <col min="12800" max="12800" width="15.7109375" style="24" customWidth="1"/>
    <col min="12801" max="12801" width="9.7109375" style="24" customWidth="1"/>
    <col min="12802" max="13048" width="11.42578125" style="24"/>
    <col min="13049" max="13049" width="20.7109375" style="24" customWidth="1"/>
    <col min="13050" max="13050" width="16.28515625" style="24" customWidth="1"/>
    <col min="13051" max="13051" width="11.5703125" style="24" bestFit="1" customWidth="1"/>
    <col min="13052" max="13052" width="10.5703125" style="24" customWidth="1"/>
    <col min="13053" max="13053" width="10.140625" style="24" customWidth="1"/>
    <col min="13054" max="13054" width="17.28515625" style="24" customWidth="1"/>
    <col min="13055" max="13055" width="14" style="24" customWidth="1"/>
    <col min="13056" max="13056" width="15.7109375" style="24" customWidth="1"/>
    <col min="13057" max="13057" width="9.7109375" style="24" customWidth="1"/>
    <col min="13058" max="13304" width="11.42578125" style="24"/>
    <col min="13305" max="13305" width="20.7109375" style="24" customWidth="1"/>
    <col min="13306" max="13306" width="16.28515625" style="24" customWidth="1"/>
    <col min="13307" max="13307" width="11.5703125" style="24" bestFit="1" customWidth="1"/>
    <col min="13308" max="13308" width="10.5703125" style="24" customWidth="1"/>
    <col min="13309" max="13309" width="10.140625" style="24" customWidth="1"/>
    <col min="13310" max="13310" width="17.28515625" style="24" customWidth="1"/>
    <col min="13311" max="13311" width="14" style="24" customWidth="1"/>
    <col min="13312" max="13312" width="15.7109375" style="24" customWidth="1"/>
    <col min="13313" max="13313" width="9.7109375" style="24" customWidth="1"/>
    <col min="13314" max="13560" width="11.42578125" style="24"/>
    <col min="13561" max="13561" width="20.7109375" style="24" customWidth="1"/>
    <col min="13562" max="13562" width="16.28515625" style="24" customWidth="1"/>
    <col min="13563" max="13563" width="11.5703125" style="24" bestFit="1" customWidth="1"/>
    <col min="13564" max="13564" width="10.5703125" style="24" customWidth="1"/>
    <col min="13565" max="13565" width="10.140625" style="24" customWidth="1"/>
    <col min="13566" max="13566" width="17.28515625" style="24" customWidth="1"/>
    <col min="13567" max="13567" width="14" style="24" customWidth="1"/>
    <col min="13568" max="13568" width="15.7109375" style="24" customWidth="1"/>
    <col min="13569" max="13569" width="9.7109375" style="24" customWidth="1"/>
    <col min="13570" max="13816" width="11.42578125" style="24"/>
    <col min="13817" max="13817" width="20.7109375" style="24" customWidth="1"/>
    <col min="13818" max="13818" width="16.28515625" style="24" customWidth="1"/>
    <col min="13819" max="13819" width="11.5703125" style="24" bestFit="1" customWidth="1"/>
    <col min="13820" max="13820" width="10.5703125" style="24" customWidth="1"/>
    <col min="13821" max="13821" width="10.140625" style="24" customWidth="1"/>
    <col min="13822" max="13822" width="17.28515625" style="24" customWidth="1"/>
    <col min="13823" max="13823" width="14" style="24" customWidth="1"/>
    <col min="13824" max="13824" width="15.7109375" style="24" customWidth="1"/>
    <col min="13825" max="13825" width="9.7109375" style="24" customWidth="1"/>
    <col min="13826" max="14072" width="11.42578125" style="24"/>
    <col min="14073" max="14073" width="20.7109375" style="24" customWidth="1"/>
    <col min="14074" max="14074" width="16.28515625" style="24" customWidth="1"/>
    <col min="14075" max="14075" width="11.5703125" style="24" bestFit="1" customWidth="1"/>
    <col min="14076" max="14076" width="10.5703125" style="24" customWidth="1"/>
    <col min="14077" max="14077" width="10.140625" style="24" customWidth="1"/>
    <col min="14078" max="14078" width="17.28515625" style="24" customWidth="1"/>
    <col min="14079" max="14079" width="14" style="24" customWidth="1"/>
    <col min="14080" max="14080" width="15.7109375" style="24" customWidth="1"/>
    <col min="14081" max="14081" width="9.7109375" style="24" customWidth="1"/>
    <col min="14082" max="14328" width="11.42578125" style="24"/>
    <col min="14329" max="14329" width="20.7109375" style="24" customWidth="1"/>
    <col min="14330" max="14330" width="16.28515625" style="24" customWidth="1"/>
    <col min="14331" max="14331" width="11.5703125" style="24" bestFit="1" customWidth="1"/>
    <col min="14332" max="14332" width="10.5703125" style="24" customWidth="1"/>
    <col min="14333" max="14333" width="10.140625" style="24" customWidth="1"/>
    <col min="14334" max="14334" width="17.28515625" style="24" customWidth="1"/>
    <col min="14335" max="14335" width="14" style="24" customWidth="1"/>
    <col min="14336" max="14336" width="15.7109375" style="24" customWidth="1"/>
    <col min="14337" max="14337" width="9.7109375" style="24" customWidth="1"/>
    <col min="14338" max="14584" width="11.42578125" style="24"/>
    <col min="14585" max="14585" width="20.7109375" style="24" customWidth="1"/>
    <col min="14586" max="14586" width="16.28515625" style="24" customWidth="1"/>
    <col min="14587" max="14587" width="11.5703125" style="24" bestFit="1" customWidth="1"/>
    <col min="14588" max="14588" width="10.5703125" style="24" customWidth="1"/>
    <col min="14589" max="14589" width="10.140625" style="24" customWidth="1"/>
    <col min="14590" max="14590" width="17.28515625" style="24" customWidth="1"/>
    <col min="14591" max="14591" width="14" style="24" customWidth="1"/>
    <col min="14592" max="14592" width="15.7109375" style="24" customWidth="1"/>
    <col min="14593" max="14593" width="9.7109375" style="24" customWidth="1"/>
    <col min="14594" max="14840" width="11.42578125" style="24"/>
    <col min="14841" max="14841" width="20.7109375" style="24" customWidth="1"/>
    <col min="14842" max="14842" width="16.28515625" style="24" customWidth="1"/>
    <col min="14843" max="14843" width="11.5703125" style="24" bestFit="1" customWidth="1"/>
    <col min="14844" max="14844" width="10.5703125" style="24" customWidth="1"/>
    <col min="14845" max="14845" width="10.140625" style="24" customWidth="1"/>
    <col min="14846" max="14846" width="17.28515625" style="24" customWidth="1"/>
    <col min="14847" max="14847" width="14" style="24" customWidth="1"/>
    <col min="14848" max="14848" width="15.7109375" style="24" customWidth="1"/>
    <col min="14849" max="14849" width="9.7109375" style="24" customWidth="1"/>
    <col min="14850" max="15096" width="11.42578125" style="24"/>
    <col min="15097" max="15097" width="20.7109375" style="24" customWidth="1"/>
    <col min="15098" max="15098" width="16.28515625" style="24" customWidth="1"/>
    <col min="15099" max="15099" width="11.5703125" style="24" bestFit="1" customWidth="1"/>
    <col min="15100" max="15100" width="10.5703125" style="24" customWidth="1"/>
    <col min="15101" max="15101" width="10.140625" style="24" customWidth="1"/>
    <col min="15102" max="15102" width="17.28515625" style="24" customWidth="1"/>
    <col min="15103" max="15103" width="14" style="24" customWidth="1"/>
    <col min="15104" max="15104" width="15.7109375" style="24" customWidth="1"/>
    <col min="15105" max="15105" width="9.7109375" style="24" customWidth="1"/>
    <col min="15106" max="15352" width="11.42578125" style="24"/>
    <col min="15353" max="15353" width="20.7109375" style="24" customWidth="1"/>
    <col min="15354" max="15354" width="16.28515625" style="24" customWidth="1"/>
    <col min="15355" max="15355" width="11.5703125" style="24" bestFit="1" customWidth="1"/>
    <col min="15356" max="15356" width="10.5703125" style="24" customWidth="1"/>
    <col min="15357" max="15357" width="10.140625" style="24" customWidth="1"/>
    <col min="15358" max="15358" width="17.28515625" style="24" customWidth="1"/>
    <col min="15359" max="15359" width="14" style="24" customWidth="1"/>
    <col min="15360" max="15360" width="15.7109375" style="24" customWidth="1"/>
    <col min="15361" max="15361" width="9.7109375" style="24" customWidth="1"/>
    <col min="15362" max="15608" width="11.42578125" style="24"/>
    <col min="15609" max="15609" width="20.7109375" style="24" customWidth="1"/>
    <col min="15610" max="15610" width="16.28515625" style="24" customWidth="1"/>
    <col min="15611" max="15611" width="11.5703125" style="24" bestFit="1" customWidth="1"/>
    <col min="15612" max="15612" width="10.5703125" style="24" customWidth="1"/>
    <col min="15613" max="15613" width="10.140625" style="24" customWidth="1"/>
    <col min="15614" max="15614" width="17.28515625" style="24" customWidth="1"/>
    <col min="15615" max="15615" width="14" style="24" customWidth="1"/>
    <col min="15616" max="15616" width="15.7109375" style="24" customWidth="1"/>
    <col min="15617" max="15617" width="9.7109375" style="24" customWidth="1"/>
    <col min="15618" max="15864" width="11.42578125" style="24"/>
    <col min="15865" max="15865" width="20.7109375" style="24" customWidth="1"/>
    <col min="15866" max="15866" width="16.28515625" style="24" customWidth="1"/>
    <col min="15867" max="15867" width="11.5703125" style="24" bestFit="1" customWidth="1"/>
    <col min="15868" max="15868" width="10.5703125" style="24" customWidth="1"/>
    <col min="15869" max="15869" width="10.140625" style="24" customWidth="1"/>
    <col min="15870" max="15870" width="17.28515625" style="24" customWidth="1"/>
    <col min="15871" max="15871" width="14" style="24" customWidth="1"/>
    <col min="15872" max="15872" width="15.7109375" style="24" customWidth="1"/>
    <col min="15873" max="15873" width="9.7109375" style="24" customWidth="1"/>
    <col min="15874" max="16120" width="11.42578125" style="24"/>
    <col min="16121" max="16121" width="20.7109375" style="24" customWidth="1"/>
    <col min="16122" max="16122" width="16.28515625" style="24" customWidth="1"/>
    <col min="16123" max="16123" width="11.5703125" style="24" bestFit="1" customWidth="1"/>
    <col min="16124" max="16124" width="10.5703125" style="24" customWidth="1"/>
    <col min="16125" max="16125" width="10.140625" style="24" customWidth="1"/>
    <col min="16126" max="16126" width="17.28515625" style="24" customWidth="1"/>
    <col min="16127" max="16127" width="14" style="24" customWidth="1"/>
    <col min="16128" max="16128" width="15.7109375" style="24" customWidth="1"/>
    <col min="16129" max="16129" width="9.7109375" style="24" customWidth="1"/>
    <col min="16130" max="16384" width="11.42578125" style="24"/>
  </cols>
  <sheetData>
    <row r="1" spans="1:8">
      <c r="A1" s="83" t="s">
        <v>11</v>
      </c>
      <c r="B1" s="83"/>
      <c r="C1" s="83"/>
      <c r="D1" s="83"/>
      <c r="E1" s="83"/>
      <c r="F1" s="83"/>
      <c r="G1" s="83"/>
      <c r="H1" s="83"/>
    </row>
    <row r="2" spans="1:8">
      <c r="A2" s="83" t="s">
        <v>1</v>
      </c>
      <c r="B2" s="83"/>
      <c r="C2" s="83"/>
      <c r="D2" s="83"/>
      <c r="E2" s="83"/>
      <c r="F2" s="83"/>
      <c r="G2" s="83"/>
      <c r="H2" s="83"/>
    </row>
    <row r="3" spans="1:8">
      <c r="A3" s="83" t="s">
        <v>89</v>
      </c>
      <c r="B3" s="83"/>
      <c r="C3" s="83"/>
      <c r="D3" s="83"/>
      <c r="E3" s="83"/>
      <c r="F3" s="83"/>
      <c r="G3" s="83"/>
      <c r="H3" s="83"/>
    </row>
    <row r="4" spans="1:8" ht="13.5" thickBot="1">
      <c r="A4" s="84" t="s">
        <v>158</v>
      </c>
      <c r="B4" s="84"/>
      <c r="C4" s="84"/>
      <c r="D4" s="84"/>
      <c r="E4" s="84"/>
      <c r="F4" s="84"/>
      <c r="G4" s="84"/>
      <c r="H4" s="84"/>
    </row>
    <row r="5" spans="1:8" ht="26.25" thickTop="1">
      <c r="A5" s="2" t="s">
        <v>3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0</v>
      </c>
      <c r="G5" s="3" t="s">
        <v>9</v>
      </c>
      <c r="H5" s="4" t="s">
        <v>10</v>
      </c>
    </row>
    <row r="6" spans="1:8">
      <c r="A6" s="5"/>
      <c r="B6" s="25"/>
      <c r="C6" s="25"/>
      <c r="D6" s="25"/>
      <c r="E6" s="25"/>
      <c r="F6" s="26"/>
      <c r="G6" s="25"/>
      <c r="H6" s="27"/>
    </row>
    <row r="7" spans="1:8" ht="25.5">
      <c r="A7" s="6" t="s">
        <v>12</v>
      </c>
      <c r="B7" s="73">
        <v>50727</v>
      </c>
      <c r="C7" s="73">
        <v>3312</v>
      </c>
      <c r="D7" s="74">
        <v>48567</v>
      </c>
      <c r="E7" s="74">
        <v>138925427778.11334</v>
      </c>
      <c r="F7" s="75">
        <v>4168</v>
      </c>
      <c r="G7" s="74">
        <v>29232072140.484791</v>
      </c>
      <c r="H7" s="33">
        <v>17.383745687605657</v>
      </c>
    </row>
    <row r="8" spans="1:8" ht="25.5">
      <c r="A8" s="6" t="s">
        <v>13</v>
      </c>
      <c r="B8" s="73">
        <v>90640</v>
      </c>
      <c r="C8" s="43"/>
      <c r="D8" s="74">
        <v>98551</v>
      </c>
      <c r="E8" s="73">
        <v>169943771979.13055</v>
      </c>
      <c r="F8" s="48">
        <v>0</v>
      </c>
      <c r="G8" s="73">
        <v>42210075037.054878</v>
      </c>
      <c r="H8" s="33">
        <v>19.895974374593656</v>
      </c>
    </row>
    <row r="9" spans="1:8" ht="25.5">
      <c r="A9" s="1" t="s">
        <v>14</v>
      </c>
      <c r="B9" s="44">
        <v>97990</v>
      </c>
      <c r="C9" s="44">
        <v>4076</v>
      </c>
      <c r="D9" s="44">
        <v>101181</v>
      </c>
      <c r="E9" s="44">
        <v>342956761193.24005</v>
      </c>
      <c r="F9" s="76">
        <v>107</v>
      </c>
      <c r="G9" s="44">
        <v>79533336640.070023</v>
      </c>
      <c r="H9" s="33">
        <v>18.824899577042686</v>
      </c>
    </row>
    <row r="10" spans="1:8">
      <c r="A10" s="6" t="s">
        <v>15</v>
      </c>
      <c r="B10" s="44">
        <v>204583</v>
      </c>
      <c r="C10" s="44">
        <v>0</v>
      </c>
      <c r="D10" s="44">
        <v>203704</v>
      </c>
      <c r="E10" s="44">
        <v>605201776548.46631</v>
      </c>
      <c r="F10" s="76">
        <v>0</v>
      </c>
      <c r="G10" s="44">
        <v>131943442646.56221</v>
      </c>
      <c r="H10" s="33">
        <v>17.899246879827295</v>
      </c>
    </row>
    <row r="11" spans="1:8">
      <c r="A11" s="9" t="s">
        <v>16</v>
      </c>
      <c r="B11" s="43">
        <v>306</v>
      </c>
      <c r="C11" s="43"/>
      <c r="D11" s="43">
        <v>332</v>
      </c>
      <c r="E11" s="43">
        <v>600633300.10719991</v>
      </c>
      <c r="F11" s="43">
        <v>0</v>
      </c>
      <c r="G11" s="43">
        <v>140376531.69999999</v>
      </c>
      <c r="H11" s="33">
        <v>18.943949955109897</v>
      </c>
    </row>
    <row r="12" spans="1:8" ht="25.5">
      <c r="A12" s="9" t="s">
        <v>149</v>
      </c>
      <c r="B12" s="77">
        <v>64203</v>
      </c>
      <c r="C12" s="77">
        <v>1150</v>
      </c>
      <c r="D12" s="78">
        <v>68365</v>
      </c>
      <c r="E12" s="78">
        <v>190305147061.36163</v>
      </c>
      <c r="F12" s="76">
        <v>0</v>
      </c>
      <c r="G12" s="78">
        <v>39561928675.830002</v>
      </c>
      <c r="H12" s="33">
        <v>17.210785210954434</v>
      </c>
    </row>
    <row r="13" spans="1:8">
      <c r="A13" s="9" t="s">
        <v>150</v>
      </c>
      <c r="B13" s="77">
        <v>25120</v>
      </c>
      <c r="C13" s="77">
        <v>0</v>
      </c>
      <c r="D13" s="78">
        <v>24962</v>
      </c>
      <c r="E13" s="78">
        <v>46972550385.434204</v>
      </c>
      <c r="F13" s="76">
        <v>0</v>
      </c>
      <c r="G13" s="78">
        <v>15510775042</v>
      </c>
      <c r="H13" s="33">
        <v>24.823862904053712</v>
      </c>
    </row>
    <row r="14" spans="1:8">
      <c r="A14" s="9"/>
      <c r="B14" s="12"/>
      <c r="C14" s="43"/>
      <c r="D14" s="12"/>
      <c r="E14" s="79"/>
      <c r="F14" s="48"/>
      <c r="G14" s="79"/>
      <c r="H14" s="33"/>
    </row>
    <row r="15" spans="1:8" s="22" customFormat="1" ht="26.25" customHeight="1" thickBot="1">
      <c r="A15" s="80" t="s">
        <v>47</v>
      </c>
      <c r="B15" s="81">
        <v>533569</v>
      </c>
      <c r="C15" s="81">
        <v>8538</v>
      </c>
      <c r="D15" s="81">
        <v>545662</v>
      </c>
      <c r="E15" s="81">
        <v>1494906068245.8535</v>
      </c>
      <c r="F15" s="81">
        <v>4275</v>
      </c>
      <c r="G15" s="81">
        <v>338132006713.7019</v>
      </c>
      <c r="H15" s="82">
        <v>18.446534817404846</v>
      </c>
    </row>
    <row r="16" spans="1:8" ht="13.5" thickTop="1">
      <c r="A16" s="24"/>
      <c r="H16" s="24"/>
    </row>
    <row r="17" spans="1:8">
      <c r="A17" s="13"/>
      <c r="F17" s="24"/>
      <c r="H17" s="23"/>
    </row>
    <row r="18" spans="1:8">
      <c r="A18" s="13"/>
      <c r="C18" s="71"/>
      <c r="H18" s="23"/>
    </row>
    <row r="19" spans="1:8">
      <c r="A19" s="13"/>
      <c r="H19" s="23"/>
    </row>
    <row r="20" spans="1:8">
      <c r="A20" s="13"/>
      <c r="H20" s="23"/>
    </row>
    <row r="21" spans="1:8">
      <c r="A21" s="13"/>
      <c r="H21" s="23"/>
    </row>
    <row r="22" spans="1:8">
      <c r="A22" s="13"/>
      <c r="H22" s="23"/>
    </row>
    <row r="23" spans="1:8">
      <c r="A23" s="13"/>
      <c r="H23" s="23"/>
    </row>
    <row r="24" spans="1:8">
      <c r="A24" s="13"/>
      <c r="H24" s="23"/>
    </row>
    <row r="25" spans="1:8">
      <c r="A25" s="13"/>
      <c r="H25" s="23"/>
    </row>
    <row r="26" spans="1:8">
      <c r="A26" s="13"/>
      <c r="H26" s="23"/>
    </row>
    <row r="27" spans="1:8">
      <c r="A27" s="13"/>
      <c r="H27" s="23"/>
    </row>
    <row r="28" spans="1:8">
      <c r="A28" s="13"/>
      <c r="H28" s="23"/>
    </row>
    <row r="29" spans="1:8">
      <c r="A29" s="13"/>
      <c r="H29" s="23"/>
    </row>
    <row r="30" spans="1:8">
      <c r="A30" s="13"/>
      <c r="H30" s="23"/>
    </row>
    <row r="31" spans="1:8">
      <c r="A31" s="13"/>
      <c r="H31" s="23"/>
    </row>
    <row r="32" spans="1:8">
      <c r="A32" s="13"/>
      <c r="H32" s="23"/>
    </row>
    <row r="33" spans="1:8">
      <c r="A33" s="13"/>
      <c r="H33" s="23"/>
    </row>
    <row r="34" spans="1:8">
      <c r="A34" s="13"/>
      <c r="H34" s="23"/>
    </row>
    <row r="35" spans="1:8">
      <c r="A35" s="13"/>
      <c r="H35" s="23"/>
    </row>
    <row r="36" spans="1:8">
      <c r="A36" s="13"/>
      <c r="H36" s="23"/>
    </row>
    <row r="37" spans="1:8">
      <c r="A37" s="13"/>
      <c r="H37" s="23"/>
    </row>
    <row r="38" spans="1:8">
      <c r="A38" s="13"/>
      <c r="H38" s="23"/>
    </row>
    <row r="39" spans="1:8">
      <c r="A39" s="13"/>
      <c r="H39" s="23"/>
    </row>
    <row r="40" spans="1:8">
      <c r="A40" s="13"/>
      <c r="H40" s="23"/>
    </row>
    <row r="41" spans="1:8">
      <c r="A41" s="13"/>
      <c r="H41" s="23"/>
    </row>
    <row r="42" spans="1:8">
      <c r="A42" s="13"/>
      <c r="H42" s="23"/>
    </row>
    <row r="43" spans="1:8">
      <c r="A43" s="13"/>
      <c r="H43" s="23"/>
    </row>
    <row r="44" spans="1:8">
      <c r="A44" s="13"/>
      <c r="H44" s="23"/>
    </row>
    <row r="45" spans="1:8">
      <c r="A45" s="13"/>
      <c r="H45" s="23"/>
    </row>
    <row r="46" spans="1:8">
      <c r="A46" s="13"/>
      <c r="H46" s="23"/>
    </row>
    <row r="47" spans="1:8">
      <c r="A47" s="13"/>
      <c r="H47" s="23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PIN_En_DIC  2015 ConajusteAKT</vt:lpstr>
      <vt:lpstr>PIN presentado S.C  Marzo  2017</vt:lpstr>
      <vt:lpstr>ToTales</vt:lpstr>
      <vt:lpstr>'PIN_En_DIC  2015 ConajusteAKT'!Área_de_impresión</vt:lpstr>
      <vt:lpstr>'PIN_En_DIC  2015 ConajusteAKT'!Títulos_a_imprimir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10082001</dc:creator>
  <cp:lastModifiedBy>Jose Martin Riaño Malaver</cp:lastModifiedBy>
  <cp:lastPrinted>2016-04-22T20:24:16Z</cp:lastPrinted>
  <dcterms:created xsi:type="dcterms:W3CDTF">2002-08-14T21:18:44Z</dcterms:created>
  <dcterms:modified xsi:type="dcterms:W3CDTF">2017-04-24T14:07:10Z</dcterms:modified>
</cp:coreProperties>
</file>